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J:\002-政策企画課\統計係\06大河原町統計書\7統計書\各章\統計書第１２章【交通・運輸・通信】\"/>
    </mc:Choice>
  </mc:AlternateContent>
  <xr:revisionPtr revIDLastSave="0" documentId="13_ncr:1_{4AA0EBDA-57C7-4329-8A90-E4CBCA270F8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12章103.電話利用の状況" sheetId="1" r:id="rId1"/>
  </sheets>
  <definedNames>
    <definedName name="_xlnm.Print_Area" localSheetId="0">'12章103.電話利用の状況'!$A$1:$P$50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0" i="1" l="1"/>
  <c r="E20" i="1"/>
  <c r="B20" i="1"/>
  <c r="G19" i="1"/>
  <c r="B19" i="1"/>
  <c r="E19" i="1" s="1"/>
  <c r="G18" i="1"/>
  <c r="E18" i="1"/>
  <c r="B18" i="1"/>
  <c r="G17" i="1"/>
  <c r="E17" i="1"/>
  <c r="B17" i="1"/>
  <c r="G15" i="1"/>
  <c r="E15" i="1"/>
  <c r="B15" i="1"/>
  <c r="G14" i="1"/>
  <c r="E14" i="1"/>
  <c r="B14" i="1"/>
  <c r="G13" i="1"/>
  <c r="E13" i="1"/>
  <c r="B13" i="1"/>
  <c r="G12" i="1"/>
  <c r="E12" i="1"/>
  <c r="B12" i="1"/>
  <c r="G11" i="1"/>
  <c r="E11" i="1"/>
  <c r="B11" i="1"/>
  <c r="E9" i="1"/>
  <c r="B9" i="1"/>
  <c r="E8" i="1"/>
  <c r="B8" i="1"/>
  <c r="E7" i="1"/>
  <c r="B7" i="1"/>
  <c r="E6" i="1"/>
  <c r="B6" i="1"/>
  <c r="E5" i="1"/>
  <c r="B5" i="1"/>
</calcChain>
</file>

<file path=xl/sharedStrings.xml><?xml version="1.0" encoding="utf-8"?>
<sst xmlns="http://schemas.openxmlformats.org/spreadsheetml/2006/main" count="86" uniqueCount="39">
  <si>
    <t>旧　東北電気通信監理局　</t>
    <rPh sb="0" eb="1">
      <t>キュウ</t>
    </rPh>
    <phoneticPr fontId="1"/>
  </si>
  <si>
    <t>年　　　度</t>
    <rPh sb="0" eb="1">
      <t>ネン</t>
    </rPh>
    <rPh sb="4" eb="5">
      <t>ド</t>
    </rPh>
    <phoneticPr fontId="1"/>
  </si>
  <si>
    <t>…</t>
  </si>
  <si>
    <t>103．　電　話　利　用　の　状　況</t>
    <rPh sb="5" eb="6">
      <t>デン</t>
    </rPh>
    <rPh sb="7" eb="8">
      <t>ハナシ</t>
    </rPh>
    <rPh sb="9" eb="10">
      <t>リ</t>
    </rPh>
    <rPh sb="11" eb="12">
      <t>ヨウ</t>
    </rPh>
    <rPh sb="15" eb="16">
      <t>ジョウ</t>
    </rPh>
    <rPh sb="17" eb="18">
      <t>キョウ</t>
    </rPh>
    <phoneticPr fontId="1"/>
  </si>
  <si>
    <t>（３）　ＤＳＬ・ケーブルインターネットは平成13年よりサービス開始。DSLとはDigital Subscriber Line（デジタル加入者線） を意味する。</t>
    <rPh sb="20" eb="22">
      <t>ヘイセイ</t>
    </rPh>
    <rPh sb="24" eb="25">
      <t>ネン</t>
    </rPh>
    <rPh sb="31" eb="33">
      <t>カイシ</t>
    </rPh>
    <rPh sb="74" eb="76">
      <t>イミ</t>
    </rPh>
    <phoneticPr fontId="1"/>
  </si>
  <si>
    <t>〔参考資料〕　携帯・自動車電話等の加入状況</t>
    <rPh sb="1" eb="3">
      <t>サンコウ</t>
    </rPh>
    <rPh sb="3" eb="5">
      <t>シリョウ</t>
    </rPh>
    <rPh sb="7" eb="9">
      <t>ケイタイ</t>
    </rPh>
    <rPh sb="10" eb="13">
      <t>ジドウシャ</t>
    </rPh>
    <rPh sb="13" eb="15">
      <t>デンワ</t>
    </rPh>
    <rPh sb="15" eb="16">
      <t>トウ</t>
    </rPh>
    <rPh sb="17" eb="19">
      <t>カニュウ</t>
    </rPh>
    <rPh sb="19" eb="21">
      <t>ジョウキョウ</t>
    </rPh>
    <phoneticPr fontId="1"/>
  </si>
  <si>
    <t>（単位：回線・％）</t>
    <rPh sb="1" eb="3">
      <t>タンイ</t>
    </rPh>
    <rPh sb="4" eb="6">
      <t>カイセン</t>
    </rPh>
    <phoneticPr fontId="1"/>
  </si>
  <si>
    <t>ＤＳＬ</t>
  </si>
  <si>
    <t>Ｉ　Ｓ　Ｄ　Ｎ　サ　ー　ビ　ス</t>
  </si>
  <si>
    <t>無線呼出しサービス</t>
    <rPh sb="0" eb="2">
      <t>ムセン</t>
    </rPh>
    <rPh sb="2" eb="4">
      <t>ヨビダ</t>
    </rPh>
    <phoneticPr fontId="1"/>
  </si>
  <si>
    <t>加　　　入　　　電　　　話</t>
    <rPh sb="0" eb="1">
      <t>カ</t>
    </rPh>
    <rPh sb="4" eb="5">
      <t>イリ</t>
    </rPh>
    <rPh sb="8" eb="9">
      <t>デン</t>
    </rPh>
    <rPh sb="12" eb="13">
      <t>ハナシ</t>
    </rPh>
    <phoneticPr fontId="1"/>
  </si>
  <si>
    <t>非開示とされる</t>
    <rPh sb="0" eb="3">
      <t>ヒカイジ</t>
    </rPh>
    <phoneticPr fontId="1"/>
  </si>
  <si>
    <t>INS1500</t>
  </si>
  <si>
    <t>（各年3月31日）</t>
    <rPh sb="1" eb="3">
      <t>カクトシ</t>
    </rPh>
    <rPh sb="4" eb="5">
      <t>ガツ</t>
    </rPh>
    <rPh sb="7" eb="8">
      <t>ニチ</t>
    </rPh>
    <phoneticPr fontId="1"/>
  </si>
  <si>
    <t>公衆電話</t>
    <rPh sb="0" eb="2">
      <t>コウシュウ</t>
    </rPh>
    <rPh sb="2" eb="4">
      <t>デンワ</t>
    </rPh>
    <phoneticPr fontId="1"/>
  </si>
  <si>
    <t>ケーブルインターネット</t>
  </si>
  <si>
    <t>計</t>
    <rPh sb="0" eb="1">
      <t>ケイ</t>
    </rPh>
    <phoneticPr fontId="1"/>
  </si>
  <si>
    <t>ＩＮＳ６４</t>
  </si>
  <si>
    <t>事務用</t>
    <rPh sb="0" eb="3">
      <t>ジムヨウ</t>
    </rPh>
    <phoneticPr fontId="1"/>
  </si>
  <si>
    <t>住宅用</t>
    <rPh sb="0" eb="3">
      <t>ジュウタクヨウ</t>
    </rPh>
    <phoneticPr fontId="1"/>
  </si>
  <si>
    <t>（２）　ＩＮＳネット1500はＩＮＳ64の10倍で換算。</t>
    <rPh sb="23" eb="24">
      <t>バイ</t>
    </rPh>
    <rPh sb="25" eb="27">
      <t>カンサン</t>
    </rPh>
    <phoneticPr fontId="1"/>
  </si>
  <si>
    <t>普及率</t>
    <rPh sb="0" eb="2">
      <t>フキュウ</t>
    </rPh>
    <rPh sb="2" eb="3">
      <t>リツ</t>
    </rPh>
    <phoneticPr fontId="1"/>
  </si>
  <si>
    <t>年度</t>
    <rPh sb="0" eb="2">
      <t>ネンド</t>
    </rPh>
    <phoneticPr fontId="1"/>
  </si>
  <si>
    <t>携帯・自動車電話</t>
    <rPh sb="0" eb="2">
      <t>ケイタイ</t>
    </rPh>
    <rPh sb="3" eb="6">
      <t>ジドウシャ</t>
    </rPh>
    <rPh sb="6" eb="8">
      <t>デンワ</t>
    </rPh>
    <phoneticPr fontId="1"/>
  </si>
  <si>
    <t>ＰＨＳサービス</t>
  </si>
  <si>
    <t>平成7年度</t>
    <rPh sb="0" eb="2">
      <t>ヘイセイ</t>
    </rPh>
    <rPh sb="3" eb="5">
      <t>ネンド</t>
    </rPh>
    <phoneticPr fontId="1"/>
  </si>
  <si>
    <t>昭和46年度</t>
    <rPh sb="0" eb="2">
      <t>ショウワ</t>
    </rPh>
    <rPh sb="4" eb="6">
      <t>ネンド</t>
    </rPh>
    <phoneticPr fontId="1"/>
  </si>
  <si>
    <t>―</t>
  </si>
  <si>
    <t>平成2年度</t>
    <rPh sb="0" eb="2">
      <t>ヘイセイ</t>
    </rPh>
    <rPh sb="3" eb="5">
      <t>ネンド</t>
    </rPh>
    <phoneticPr fontId="1"/>
  </si>
  <si>
    <t>資料：</t>
    <rPh sb="0" eb="2">
      <t>シリョウ</t>
    </rPh>
    <phoneticPr fontId="1"/>
  </si>
  <si>
    <t>注：</t>
    <rPh sb="0" eb="1">
      <t>チュウ</t>
    </rPh>
    <phoneticPr fontId="1"/>
  </si>
  <si>
    <t>計上されていない。</t>
    <rPh sb="0" eb="2">
      <t>ケイジョウ</t>
    </rPh>
    <phoneticPr fontId="1"/>
  </si>
  <si>
    <t>ＮＴＴ東日本宮城支店</t>
    <rPh sb="3" eb="4">
      <t>ヒガシ</t>
    </rPh>
    <rPh sb="4" eb="6">
      <t>ニホン</t>
    </rPh>
    <rPh sb="6" eb="8">
      <t>ミヤギ</t>
    </rPh>
    <rPh sb="8" eb="10">
      <t>シテン</t>
    </rPh>
    <phoneticPr fontId="1"/>
  </si>
  <si>
    <t>（１）　普及率＝（加入電話数/人口）×100　（人口100人あたりの一般加入電話普及度）</t>
    <rPh sb="4" eb="6">
      <t>フキュウ</t>
    </rPh>
    <rPh sb="6" eb="7">
      <t>リツ</t>
    </rPh>
    <rPh sb="9" eb="11">
      <t>カニュウ</t>
    </rPh>
    <rPh sb="11" eb="13">
      <t>デンワ</t>
    </rPh>
    <rPh sb="13" eb="14">
      <t>スウ</t>
    </rPh>
    <rPh sb="15" eb="17">
      <t>ジンコウ</t>
    </rPh>
    <rPh sb="24" eb="26">
      <t>ジンコウ</t>
    </rPh>
    <rPh sb="29" eb="30">
      <t>ニン</t>
    </rPh>
    <rPh sb="34" eb="36">
      <t>イッパン</t>
    </rPh>
    <rPh sb="36" eb="38">
      <t>カニュウ</t>
    </rPh>
    <rPh sb="38" eb="40">
      <t>デンワ</t>
    </rPh>
    <rPh sb="40" eb="43">
      <t>フキュウド</t>
    </rPh>
    <phoneticPr fontId="1"/>
  </si>
  <si>
    <t xml:space="preserve"> </t>
  </si>
  <si>
    <t>現　総務省東北総合通信局</t>
    <rPh sb="0" eb="1">
      <t>ゲン</t>
    </rPh>
    <rPh sb="2" eb="5">
      <t>ソウムショウ</t>
    </rPh>
    <rPh sb="5" eb="7">
      <t>トウホク</t>
    </rPh>
    <rPh sb="7" eb="9">
      <t>ソウゴウ</t>
    </rPh>
    <rPh sb="9" eb="12">
      <t>ツウシンキョク</t>
    </rPh>
    <phoneticPr fontId="1"/>
  </si>
  <si>
    <t>(1)無線呼出しサービスの数字は平成12年度から</t>
    <rPh sb="3" eb="5">
      <t>ムセン</t>
    </rPh>
    <rPh sb="5" eb="7">
      <t>ヨビダ</t>
    </rPh>
    <rPh sb="13" eb="15">
      <t>スウジ</t>
    </rPh>
    <rPh sb="16" eb="18">
      <t>ヘイセイ</t>
    </rPh>
    <rPh sb="20" eb="21">
      <t>ネン</t>
    </rPh>
    <rPh sb="21" eb="22">
      <t>ド</t>
    </rPh>
    <phoneticPr fontId="1"/>
  </si>
  <si>
    <t>(2)平成16年度より県単位での統計となった。</t>
    <rPh sb="3" eb="5">
      <t>ヘイセイ</t>
    </rPh>
    <rPh sb="7" eb="8">
      <t>ネン</t>
    </rPh>
    <rPh sb="8" eb="9">
      <t>ド</t>
    </rPh>
    <rPh sb="11" eb="14">
      <t>ケンタンイ</t>
    </rPh>
    <rPh sb="16" eb="18">
      <t>トウケイ</t>
    </rPh>
    <phoneticPr fontId="1"/>
  </si>
  <si>
    <t>令和元年度</t>
    <rPh sb="0" eb="5">
      <t>レイワガンネンド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</si>
</sst>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9" x14ac:knownFonts="1">
    <font>
      <sz val="11"/>
      <name val="ＭＳ Ｐゴシック"/>
      <family val="3"/>
    </font>
    <font>
      <sz val="6"/>
      <name val="ＭＳ Ｐゴシック"/>
      <family val="3"/>
    </font>
    <font>
      <sz val="11"/>
      <name val="ＭＳ Ｐ明朝"/>
      <family val="1"/>
    </font>
    <font>
      <b/>
      <sz val="11"/>
      <name val="ＭＳ Ｐ明朝"/>
      <family val="1"/>
    </font>
    <font>
      <b/>
      <sz val="11"/>
      <name val="ＭＳ Ｐゴシック"/>
      <family val="3"/>
    </font>
    <font>
      <sz val="9"/>
      <name val="ＭＳ Ｐ明朝"/>
      <family val="1"/>
    </font>
    <font>
      <sz val="11"/>
      <name val="ＭＳ Ｐゴシック"/>
      <family val="3"/>
    </font>
    <font>
      <sz val="10"/>
      <name val="ＭＳ Ｐ明朝"/>
      <family val="1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2" fillId="0" borderId="8" xfId="0" applyFont="1" applyBorder="1" applyAlignment="1">
      <alignment horizontal="center" vertical="center"/>
    </xf>
    <xf numFmtId="38" fontId="2" fillId="0" borderId="0" xfId="1" applyFont="1" applyFill="1">
      <alignment vertical="center"/>
    </xf>
    <xf numFmtId="38" fontId="2" fillId="0" borderId="0" xfId="1" applyFont="1" applyFill="1" applyBorder="1">
      <alignment vertical="center"/>
    </xf>
    <xf numFmtId="38" fontId="2" fillId="0" borderId="9" xfId="1" applyFont="1" applyFill="1" applyBorder="1">
      <alignment vertical="center"/>
    </xf>
    <xf numFmtId="38" fontId="2" fillId="0" borderId="1" xfId="1" applyFont="1" applyFill="1" applyBorder="1">
      <alignment vertical="center"/>
    </xf>
    <xf numFmtId="176" fontId="2" fillId="0" borderId="0" xfId="1" applyNumberFormat="1" applyFont="1" applyFill="1">
      <alignment vertical="center"/>
    </xf>
    <xf numFmtId="176" fontId="2" fillId="0" borderId="0" xfId="1" applyNumberFormat="1" applyFont="1" applyFill="1" applyBorder="1">
      <alignment vertical="center"/>
    </xf>
    <xf numFmtId="38" fontId="2" fillId="0" borderId="0" xfId="1" applyFont="1" applyFill="1" applyAlignment="1">
      <alignment horizontal="right" vertical="center"/>
    </xf>
    <xf numFmtId="38" fontId="2" fillId="0" borderId="0" xfId="1" applyFont="1" applyFill="1" applyBorder="1" applyAlignment="1">
      <alignment horizontal="right" vertical="center"/>
    </xf>
    <xf numFmtId="38" fontId="2" fillId="0" borderId="1" xfId="1" applyFont="1" applyFill="1" applyBorder="1" applyAlignment="1">
      <alignment horizontal="righ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38" fontId="2" fillId="0" borderId="5" xfId="1" applyFont="1" applyFill="1" applyBorder="1" applyAlignment="1">
      <alignment horizontal="right" vertical="center"/>
    </xf>
    <xf numFmtId="38" fontId="2" fillId="0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38" fontId="2" fillId="0" borderId="6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38" fontId="3" fillId="0" borderId="0" xfId="1" applyFont="1" applyFill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38" fontId="5" fillId="0" borderId="0" xfId="1" applyFont="1" applyFill="1" applyBorder="1" applyAlignment="1">
      <alignment vertical="center"/>
    </xf>
    <xf numFmtId="0" fontId="7" fillId="0" borderId="1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38" fontId="2" fillId="0" borderId="0" xfId="1" applyFont="1" applyFill="1" applyBorder="1" applyAlignment="1">
      <alignment horizontal="center" vertical="center"/>
    </xf>
    <xf numFmtId="38" fontId="2" fillId="0" borderId="5" xfId="1" applyFont="1" applyFill="1" applyBorder="1" applyAlignment="1">
      <alignment horizontal="center" vertical="center"/>
    </xf>
    <xf numFmtId="38" fontId="2" fillId="0" borderId="13" xfId="1" applyFont="1" applyFill="1" applyBorder="1" applyAlignment="1">
      <alignment horizontal="center" vertical="center"/>
    </xf>
    <xf numFmtId="38" fontId="2" fillId="0" borderId="4" xfId="1" applyFont="1" applyFill="1" applyBorder="1" applyAlignment="1">
      <alignment horizontal="center" vertical="center"/>
    </xf>
    <xf numFmtId="38" fontId="2" fillId="0" borderId="9" xfId="1" applyFont="1" applyFill="1" applyBorder="1" applyAlignment="1">
      <alignment horizontal="center" vertical="center"/>
    </xf>
    <xf numFmtId="38" fontId="2" fillId="0" borderId="5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8" fillId="0" borderId="6" xfId="0" applyFont="1" applyFill="1" applyBorder="1" applyAlignment="1">
      <alignment horizontal="center" vertical="center"/>
    </xf>
    <xf numFmtId="176" fontId="2" fillId="0" borderId="1" xfId="1" applyNumberFormat="1" applyFont="1" applyFill="1" applyBorder="1">
      <alignment vertical="center"/>
    </xf>
    <xf numFmtId="38" fontId="2" fillId="0" borderId="6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</sheetPr>
  <dimension ref="A1:P50"/>
  <sheetViews>
    <sheetView tabSelected="1" topLeftCell="A3" zoomScale="110" zoomScaleNormal="110" zoomScaleSheetLayoutView="70" workbookViewId="0">
      <pane xSplit="1" ySplit="2" topLeftCell="B20" activePane="bottomRight" state="frozen"/>
      <selection pane="topRight"/>
      <selection pane="bottomLeft"/>
      <selection pane="bottomRight" activeCell="N43" sqref="N43"/>
    </sheetView>
  </sheetViews>
  <sheetFormatPr defaultColWidth="9" defaultRowHeight="13.2" x14ac:dyDescent="0.2"/>
  <cols>
    <col min="1" max="1" width="11.33203125" style="1" customWidth="1"/>
    <col min="2" max="16" width="11" style="1" customWidth="1"/>
    <col min="17" max="16384" width="9" style="1"/>
  </cols>
  <sheetData>
    <row r="1" spans="1:16" x14ac:dyDescent="0.2">
      <c r="A1" s="43" t="s">
        <v>3</v>
      </c>
      <c r="B1" s="43"/>
      <c r="C1" s="43"/>
      <c r="D1" s="43"/>
      <c r="E1" s="43"/>
      <c r="F1" s="43"/>
      <c r="G1" s="43"/>
      <c r="H1" s="43"/>
      <c r="I1" s="43"/>
      <c r="J1" s="43"/>
      <c r="M1" s="43" t="s">
        <v>5</v>
      </c>
      <c r="N1" s="43"/>
      <c r="O1" s="43"/>
      <c r="P1" s="43"/>
    </row>
    <row r="2" spans="1:16" x14ac:dyDescent="0.2">
      <c r="A2" s="4" t="s">
        <v>6</v>
      </c>
      <c r="B2" s="4"/>
      <c r="C2" s="4"/>
      <c r="D2" s="4"/>
      <c r="E2" s="4"/>
      <c r="F2" s="4"/>
      <c r="G2" s="4"/>
      <c r="H2" s="4"/>
      <c r="I2" s="4"/>
      <c r="J2" s="4"/>
      <c r="K2" s="25" t="s">
        <v>13</v>
      </c>
    </row>
    <row r="3" spans="1:16" x14ac:dyDescent="0.2">
      <c r="A3" s="46" t="s">
        <v>1</v>
      </c>
      <c r="B3" s="44" t="s">
        <v>10</v>
      </c>
      <c r="C3" s="44"/>
      <c r="D3" s="44"/>
      <c r="E3" s="44"/>
      <c r="F3" s="48" t="s">
        <v>14</v>
      </c>
      <c r="G3" s="44" t="s">
        <v>8</v>
      </c>
      <c r="H3" s="44"/>
      <c r="I3" s="45"/>
      <c r="J3" s="48" t="s">
        <v>7</v>
      </c>
      <c r="K3" s="49" t="s">
        <v>15</v>
      </c>
      <c r="L3" s="8"/>
      <c r="M3" s="4"/>
      <c r="N3" s="4"/>
      <c r="O3" s="4"/>
      <c r="P3" s="4"/>
    </row>
    <row r="4" spans="1:16" ht="24" x14ac:dyDescent="0.2">
      <c r="A4" s="47"/>
      <c r="B4" s="11" t="s">
        <v>16</v>
      </c>
      <c r="C4" s="11" t="s">
        <v>18</v>
      </c>
      <c r="D4" s="11" t="s">
        <v>19</v>
      </c>
      <c r="E4" s="11" t="s">
        <v>21</v>
      </c>
      <c r="F4" s="44"/>
      <c r="G4" s="11" t="s">
        <v>16</v>
      </c>
      <c r="H4" s="21" t="s">
        <v>17</v>
      </c>
      <c r="I4" s="22" t="s">
        <v>12</v>
      </c>
      <c r="J4" s="44"/>
      <c r="K4" s="50"/>
      <c r="L4" s="27"/>
      <c r="M4" s="29" t="s">
        <v>22</v>
      </c>
      <c r="N4" s="32" t="s">
        <v>23</v>
      </c>
      <c r="O4" s="32" t="s">
        <v>24</v>
      </c>
      <c r="P4" s="34" t="s">
        <v>9</v>
      </c>
    </row>
    <row r="5" spans="1:16" x14ac:dyDescent="0.2">
      <c r="A5" s="5" t="s">
        <v>26</v>
      </c>
      <c r="B5" s="12">
        <f>C5+D5</f>
        <v>1692</v>
      </c>
      <c r="C5" s="12">
        <v>1059</v>
      </c>
      <c r="D5" s="12">
        <v>633</v>
      </c>
      <c r="E5" s="16">
        <f>0.104*100</f>
        <v>10.4</v>
      </c>
      <c r="F5" s="12">
        <v>56</v>
      </c>
      <c r="G5" s="18" t="s">
        <v>27</v>
      </c>
      <c r="H5" s="18" t="s">
        <v>27</v>
      </c>
      <c r="I5" s="18" t="s">
        <v>27</v>
      </c>
      <c r="J5" s="18" t="s">
        <v>27</v>
      </c>
      <c r="K5" s="18" t="s">
        <v>27</v>
      </c>
      <c r="L5" s="18"/>
      <c r="M5" s="5" t="s">
        <v>25</v>
      </c>
      <c r="N5" s="12">
        <v>121959</v>
      </c>
      <c r="O5" s="12">
        <v>54112</v>
      </c>
      <c r="P5" s="12">
        <v>170782</v>
      </c>
    </row>
    <row r="6" spans="1:16" x14ac:dyDescent="0.2">
      <c r="A6" s="6">
        <v>50</v>
      </c>
      <c r="B6" s="12">
        <f>C6+D6</f>
        <v>4057</v>
      </c>
      <c r="C6" s="12">
        <v>1552</v>
      </c>
      <c r="D6" s="12">
        <v>2505</v>
      </c>
      <c r="E6" s="16">
        <f>0.233*100</f>
        <v>23.3</v>
      </c>
      <c r="F6" s="12">
        <v>96</v>
      </c>
      <c r="G6" s="18" t="s">
        <v>27</v>
      </c>
      <c r="H6" s="18" t="s">
        <v>27</v>
      </c>
      <c r="I6" s="18" t="s">
        <v>27</v>
      </c>
      <c r="J6" s="18" t="s">
        <v>27</v>
      </c>
      <c r="K6" s="18" t="s">
        <v>27</v>
      </c>
      <c r="L6" s="18"/>
      <c r="M6" s="6">
        <v>8</v>
      </c>
      <c r="N6" s="12">
        <v>275220</v>
      </c>
      <c r="O6" s="12">
        <v>208157</v>
      </c>
      <c r="P6" s="12">
        <v>168975</v>
      </c>
    </row>
    <row r="7" spans="1:16" x14ac:dyDescent="0.2">
      <c r="A7" s="6">
        <v>55</v>
      </c>
      <c r="B7" s="12">
        <f>C7+D7</f>
        <v>6288</v>
      </c>
      <c r="C7" s="12">
        <v>1973</v>
      </c>
      <c r="D7" s="12">
        <v>4315</v>
      </c>
      <c r="E7" s="16">
        <f>0.319*100</f>
        <v>31.900000000000002</v>
      </c>
      <c r="F7" s="12">
        <v>173</v>
      </c>
      <c r="G7" s="18" t="s">
        <v>27</v>
      </c>
      <c r="H7" s="18" t="s">
        <v>27</v>
      </c>
      <c r="I7" s="18" t="s">
        <v>27</v>
      </c>
      <c r="J7" s="18" t="s">
        <v>27</v>
      </c>
      <c r="K7" s="18" t="s">
        <v>27</v>
      </c>
      <c r="L7" s="18"/>
      <c r="M7" s="6">
        <v>9</v>
      </c>
      <c r="N7" s="12">
        <v>527357</v>
      </c>
      <c r="O7" s="12">
        <v>239125</v>
      </c>
      <c r="P7" s="12">
        <v>134913</v>
      </c>
    </row>
    <row r="8" spans="1:16" x14ac:dyDescent="0.2">
      <c r="A8" s="6">
        <v>60</v>
      </c>
      <c r="B8" s="12">
        <f>C8+D8</f>
        <v>7522</v>
      </c>
      <c r="C8" s="12">
        <v>2389</v>
      </c>
      <c r="D8" s="12">
        <v>5133</v>
      </c>
      <c r="E8" s="16">
        <f>0.348*100</f>
        <v>34.799999999999997</v>
      </c>
      <c r="F8" s="12">
        <v>186</v>
      </c>
      <c r="G8" s="18" t="s">
        <v>27</v>
      </c>
      <c r="H8" s="18" t="s">
        <v>27</v>
      </c>
      <c r="I8" s="18" t="s">
        <v>27</v>
      </c>
      <c r="J8" s="18" t="s">
        <v>27</v>
      </c>
      <c r="K8" s="18" t="s">
        <v>27</v>
      </c>
      <c r="L8" s="18"/>
      <c r="M8" s="6">
        <v>10</v>
      </c>
      <c r="N8" s="12">
        <v>666388</v>
      </c>
      <c r="O8" s="12">
        <v>245464</v>
      </c>
      <c r="P8" s="12">
        <v>81909</v>
      </c>
    </row>
    <row r="9" spans="1:16" x14ac:dyDescent="0.2">
      <c r="A9" s="6" t="s">
        <v>28</v>
      </c>
      <c r="B9" s="12">
        <f>C9+D9</f>
        <v>8243</v>
      </c>
      <c r="C9" s="12">
        <v>2389</v>
      </c>
      <c r="D9" s="12">
        <v>5854</v>
      </c>
      <c r="E9" s="16">
        <f>0.3931*100</f>
        <v>39.31</v>
      </c>
      <c r="F9" s="12">
        <v>154</v>
      </c>
      <c r="G9" s="18" t="s">
        <v>27</v>
      </c>
      <c r="H9" s="18" t="s">
        <v>27</v>
      </c>
      <c r="I9" s="18" t="s">
        <v>27</v>
      </c>
      <c r="J9" s="18" t="s">
        <v>27</v>
      </c>
      <c r="K9" s="18" t="s">
        <v>27</v>
      </c>
      <c r="L9" s="18"/>
      <c r="M9" s="6">
        <v>11</v>
      </c>
      <c r="N9" s="13">
        <v>799616</v>
      </c>
      <c r="O9" s="13">
        <v>272089</v>
      </c>
      <c r="P9" s="13">
        <v>41317</v>
      </c>
    </row>
    <row r="10" spans="1:16" x14ac:dyDescent="0.2">
      <c r="A10" s="7"/>
      <c r="L10" s="18"/>
      <c r="M10" s="7"/>
    </row>
    <row r="11" spans="1:16" x14ac:dyDescent="0.2">
      <c r="A11" s="6">
        <v>7</v>
      </c>
      <c r="B11" s="12">
        <f>C11+D11</f>
        <v>9966</v>
      </c>
      <c r="C11" s="12">
        <v>2816</v>
      </c>
      <c r="D11" s="12">
        <v>7150</v>
      </c>
      <c r="E11" s="16">
        <f>0.452*100</f>
        <v>45.2</v>
      </c>
      <c r="F11" s="12">
        <v>144</v>
      </c>
      <c r="G11" s="12">
        <f>H11+I11</f>
        <v>84</v>
      </c>
      <c r="H11" s="12">
        <v>82</v>
      </c>
      <c r="I11" s="12">
        <v>2</v>
      </c>
      <c r="J11" s="18" t="s">
        <v>27</v>
      </c>
      <c r="K11" s="18" t="s">
        <v>27</v>
      </c>
      <c r="L11" s="18"/>
      <c r="M11" s="6">
        <v>12</v>
      </c>
      <c r="N11" s="13">
        <v>982108</v>
      </c>
      <c r="O11" s="13">
        <v>281976</v>
      </c>
      <c r="P11" s="19" t="s">
        <v>2</v>
      </c>
    </row>
    <row r="12" spans="1:16" x14ac:dyDescent="0.2">
      <c r="A12" s="6">
        <v>8</v>
      </c>
      <c r="B12" s="12">
        <f>C12+D12</f>
        <v>10191</v>
      </c>
      <c r="C12" s="12">
        <v>2835</v>
      </c>
      <c r="D12" s="12">
        <v>7356</v>
      </c>
      <c r="E12" s="16">
        <f>0.462*100</f>
        <v>46.2</v>
      </c>
      <c r="F12" s="12">
        <v>149</v>
      </c>
      <c r="G12" s="12">
        <f>H12+I12</f>
        <v>98</v>
      </c>
      <c r="H12" s="12">
        <v>94</v>
      </c>
      <c r="I12" s="12">
        <v>4</v>
      </c>
      <c r="J12" s="18" t="s">
        <v>27</v>
      </c>
      <c r="K12" s="18" t="s">
        <v>27</v>
      </c>
      <c r="L12" s="12"/>
      <c r="M12" s="6">
        <v>13</v>
      </c>
      <c r="N12" s="13">
        <v>1220498</v>
      </c>
      <c r="O12" s="13">
        <v>242456</v>
      </c>
      <c r="P12" s="19" t="s">
        <v>2</v>
      </c>
    </row>
    <row r="13" spans="1:16" x14ac:dyDescent="0.2">
      <c r="A13" s="6">
        <v>9</v>
      </c>
      <c r="B13" s="12">
        <f>C13+D13</f>
        <v>10351</v>
      </c>
      <c r="C13" s="12">
        <v>2833</v>
      </c>
      <c r="D13" s="12">
        <v>7518</v>
      </c>
      <c r="E13" s="16">
        <f>0.464*100</f>
        <v>46.400000000000006</v>
      </c>
      <c r="F13" s="12">
        <v>145</v>
      </c>
      <c r="G13" s="12">
        <f>H13+I13</f>
        <v>181</v>
      </c>
      <c r="H13" s="12">
        <v>177</v>
      </c>
      <c r="I13" s="12">
        <v>4</v>
      </c>
      <c r="J13" s="18" t="s">
        <v>27</v>
      </c>
      <c r="K13" s="18" t="s">
        <v>27</v>
      </c>
      <c r="L13" s="12"/>
      <c r="M13" s="6">
        <v>14</v>
      </c>
      <c r="N13" s="13">
        <v>1406199</v>
      </c>
      <c r="O13" s="13">
        <v>191160</v>
      </c>
      <c r="P13" s="19" t="s">
        <v>2</v>
      </c>
    </row>
    <row r="14" spans="1:16" x14ac:dyDescent="0.2">
      <c r="A14" s="6">
        <v>10</v>
      </c>
      <c r="B14" s="12">
        <f>C14+D14</f>
        <v>10336</v>
      </c>
      <c r="C14" s="12">
        <v>2778</v>
      </c>
      <c r="D14" s="12">
        <v>7558</v>
      </c>
      <c r="E14" s="16">
        <f>0.46*100</f>
        <v>46</v>
      </c>
      <c r="F14" s="12">
        <v>128</v>
      </c>
      <c r="G14" s="12">
        <f>H14+I14</f>
        <v>343</v>
      </c>
      <c r="H14" s="12">
        <v>339</v>
      </c>
      <c r="I14" s="12">
        <v>4</v>
      </c>
      <c r="J14" s="18" t="s">
        <v>27</v>
      </c>
      <c r="K14" s="18" t="s">
        <v>27</v>
      </c>
      <c r="L14" s="12"/>
      <c r="M14" s="30">
        <v>15</v>
      </c>
      <c r="N14" s="15">
        <v>1594767</v>
      </c>
      <c r="O14" s="15">
        <v>150879</v>
      </c>
      <c r="P14" s="20" t="s">
        <v>2</v>
      </c>
    </row>
    <row r="15" spans="1:16" x14ac:dyDescent="0.2">
      <c r="A15" s="6">
        <v>11</v>
      </c>
      <c r="B15" s="12">
        <f>C15+D15</f>
        <v>9978</v>
      </c>
      <c r="C15" s="12">
        <v>2520</v>
      </c>
      <c r="D15" s="12">
        <v>7458</v>
      </c>
      <c r="E15" s="16">
        <f>0.441*100</f>
        <v>44.1</v>
      </c>
      <c r="F15" s="12">
        <v>128</v>
      </c>
      <c r="G15" s="12">
        <f>H15+I15</f>
        <v>723</v>
      </c>
      <c r="H15" s="12">
        <v>716</v>
      </c>
      <c r="I15" s="12">
        <v>7</v>
      </c>
      <c r="J15" s="18" t="s">
        <v>27</v>
      </c>
      <c r="K15" s="18" t="s">
        <v>27</v>
      </c>
      <c r="L15" s="12"/>
      <c r="M15" s="9" t="s">
        <v>29</v>
      </c>
      <c r="N15" s="10" t="s">
        <v>0</v>
      </c>
    </row>
    <row r="16" spans="1:16" x14ac:dyDescent="0.2">
      <c r="A16" s="6"/>
      <c r="B16" s="12"/>
      <c r="C16" s="12"/>
      <c r="D16" s="12"/>
      <c r="E16" s="16"/>
      <c r="F16" s="12"/>
      <c r="G16" s="12"/>
      <c r="H16" s="12"/>
      <c r="I16" s="12"/>
      <c r="J16" s="18"/>
      <c r="K16" s="18"/>
      <c r="L16" s="12"/>
      <c r="M16" s="10"/>
      <c r="N16" s="10" t="s">
        <v>35</v>
      </c>
    </row>
    <row r="17" spans="1:16" x14ac:dyDescent="0.2">
      <c r="A17" s="6">
        <v>12</v>
      </c>
      <c r="B17" s="12">
        <f>C17+D17</f>
        <v>9635</v>
      </c>
      <c r="C17" s="12">
        <v>2374</v>
      </c>
      <c r="D17" s="12">
        <v>7261</v>
      </c>
      <c r="E17" s="16">
        <f>0.424*100</f>
        <v>42.4</v>
      </c>
      <c r="F17" s="12">
        <v>126</v>
      </c>
      <c r="G17" s="12">
        <f>H17+I17</f>
        <v>1122</v>
      </c>
      <c r="H17" s="12">
        <v>1052</v>
      </c>
      <c r="I17" s="12">
        <v>70</v>
      </c>
      <c r="J17" s="18" t="s">
        <v>27</v>
      </c>
      <c r="K17" s="18" t="s">
        <v>27</v>
      </c>
      <c r="L17" s="12"/>
      <c r="M17" s="9" t="s">
        <v>30</v>
      </c>
      <c r="N17" s="10" t="s">
        <v>36</v>
      </c>
    </row>
    <row r="18" spans="1:16" x14ac:dyDescent="0.2">
      <c r="A18" s="6">
        <v>13</v>
      </c>
      <c r="B18" s="12">
        <f>C18+D18</f>
        <v>9093</v>
      </c>
      <c r="C18" s="12">
        <v>2113</v>
      </c>
      <c r="D18" s="12">
        <v>6980</v>
      </c>
      <c r="E18" s="17">
        <f>0.398*100</f>
        <v>39.800000000000004</v>
      </c>
      <c r="F18" s="12">
        <v>124</v>
      </c>
      <c r="G18" s="12">
        <f>H18+I18</f>
        <v>1928</v>
      </c>
      <c r="H18" s="12">
        <v>1628</v>
      </c>
      <c r="I18" s="12">
        <v>300</v>
      </c>
      <c r="J18" s="12">
        <v>19057</v>
      </c>
      <c r="K18" s="12">
        <v>9259</v>
      </c>
      <c r="L18" s="12"/>
      <c r="M18" s="10"/>
      <c r="N18" s="10" t="s">
        <v>31</v>
      </c>
    </row>
    <row r="19" spans="1:16" x14ac:dyDescent="0.2">
      <c r="A19" s="6">
        <v>14</v>
      </c>
      <c r="B19" s="12">
        <f>C19+D19</f>
        <v>8945</v>
      </c>
      <c r="C19" s="12">
        <v>1839</v>
      </c>
      <c r="D19" s="12">
        <v>7106</v>
      </c>
      <c r="E19" s="17">
        <f>(B19/23013)*100</f>
        <v>38.869334723851736</v>
      </c>
      <c r="F19" s="12">
        <v>97</v>
      </c>
      <c r="G19" s="12">
        <f>H19+I19</f>
        <v>1669</v>
      </c>
      <c r="H19" s="12">
        <v>1509</v>
      </c>
      <c r="I19" s="12">
        <v>160</v>
      </c>
      <c r="J19" s="12">
        <v>79015</v>
      </c>
      <c r="K19" s="12">
        <v>15186</v>
      </c>
      <c r="L19" s="12"/>
      <c r="M19" s="8"/>
      <c r="N19" s="33" t="s">
        <v>37</v>
      </c>
      <c r="O19" s="33"/>
      <c r="P19" s="33"/>
    </row>
    <row r="20" spans="1:16" x14ac:dyDescent="0.2">
      <c r="A20" s="6">
        <v>15</v>
      </c>
      <c r="B20" s="12">
        <f>C20+D20</f>
        <v>9635</v>
      </c>
      <c r="C20" s="12">
        <v>2374</v>
      </c>
      <c r="D20" s="12">
        <v>7261</v>
      </c>
      <c r="E20" s="16">
        <f>0.424*100</f>
        <v>42.4</v>
      </c>
      <c r="F20" s="12">
        <v>126</v>
      </c>
      <c r="G20" s="12">
        <f>H20+I20</f>
        <v>1122</v>
      </c>
      <c r="H20" s="12">
        <v>1052</v>
      </c>
      <c r="I20" s="12">
        <v>70</v>
      </c>
      <c r="J20" s="39" t="s">
        <v>11</v>
      </c>
      <c r="K20" s="40"/>
      <c r="L20" s="12"/>
    </row>
    <row r="21" spans="1:16" s="2" customFormat="1" x14ac:dyDescent="0.2">
      <c r="A21" s="6">
        <v>16</v>
      </c>
      <c r="B21" s="12">
        <v>9276</v>
      </c>
      <c r="C21" s="12">
        <v>1817</v>
      </c>
      <c r="D21" s="12">
        <v>7476</v>
      </c>
      <c r="E21" s="17">
        <v>39.799999999999997</v>
      </c>
      <c r="F21" s="12">
        <v>77</v>
      </c>
      <c r="G21" s="18">
        <v>1351</v>
      </c>
      <c r="H21" s="18">
        <v>1340</v>
      </c>
      <c r="I21" s="19">
        <v>11</v>
      </c>
      <c r="J21" s="41"/>
      <c r="K21" s="42"/>
      <c r="L21" s="28"/>
      <c r="M21" s="8"/>
      <c r="N21" s="33"/>
      <c r="O21" s="33"/>
      <c r="P21" s="33"/>
    </row>
    <row r="22" spans="1:16" x14ac:dyDescent="0.2">
      <c r="A22" s="6" t="s">
        <v>34</v>
      </c>
      <c r="B22" s="12" t="s">
        <v>34</v>
      </c>
      <c r="C22" s="12" t="s">
        <v>34</v>
      </c>
      <c r="D22" s="12" t="s">
        <v>34</v>
      </c>
      <c r="E22" s="17" t="s">
        <v>34</v>
      </c>
      <c r="F22" s="12" t="s">
        <v>34</v>
      </c>
      <c r="G22" s="18"/>
      <c r="H22" s="18"/>
      <c r="I22" s="19"/>
      <c r="J22" s="41"/>
      <c r="K22" s="42"/>
      <c r="M22" s="31"/>
      <c r="N22" s="33"/>
      <c r="O22" s="33"/>
      <c r="P22" s="33"/>
    </row>
    <row r="23" spans="1:16" x14ac:dyDescent="0.2">
      <c r="A23" s="6">
        <v>17</v>
      </c>
      <c r="B23" s="1">
        <v>8622</v>
      </c>
      <c r="C23" s="1">
        <v>1704</v>
      </c>
      <c r="D23" s="1">
        <v>6888</v>
      </c>
      <c r="E23" s="17">
        <v>36.6</v>
      </c>
      <c r="F23" s="1">
        <v>71</v>
      </c>
      <c r="G23" s="18">
        <v>1271</v>
      </c>
      <c r="H23" s="18">
        <v>1261</v>
      </c>
      <c r="I23" s="19">
        <v>10</v>
      </c>
      <c r="J23" s="41"/>
      <c r="K23" s="42"/>
      <c r="M23" s="3"/>
      <c r="N23" s="33"/>
      <c r="O23" s="33"/>
      <c r="P23" s="33"/>
    </row>
    <row r="24" spans="1:16" x14ac:dyDescent="0.2">
      <c r="A24" s="6">
        <v>18</v>
      </c>
      <c r="B24" s="13">
        <v>7744</v>
      </c>
      <c r="C24" s="13">
        <v>1533</v>
      </c>
      <c r="D24" s="13">
        <v>6211</v>
      </c>
      <c r="E24" s="17">
        <v>32.9</v>
      </c>
      <c r="F24" s="13">
        <v>58</v>
      </c>
      <c r="G24" s="19">
        <v>1186</v>
      </c>
      <c r="H24" s="19">
        <v>1126</v>
      </c>
      <c r="I24" s="19">
        <v>6</v>
      </c>
      <c r="J24" s="41"/>
      <c r="K24" s="42"/>
    </row>
    <row r="25" spans="1:16" x14ac:dyDescent="0.2">
      <c r="A25" s="8">
        <v>19</v>
      </c>
      <c r="B25" s="14">
        <v>7047</v>
      </c>
      <c r="C25" s="13">
        <v>1367</v>
      </c>
      <c r="D25" s="13">
        <v>5680</v>
      </c>
      <c r="E25" s="17">
        <v>29.9</v>
      </c>
      <c r="F25" s="13">
        <v>52</v>
      </c>
      <c r="G25" s="19">
        <v>1058</v>
      </c>
      <c r="H25" s="19">
        <v>998</v>
      </c>
      <c r="I25" s="19">
        <v>6</v>
      </c>
      <c r="J25" s="41"/>
      <c r="K25" s="42"/>
    </row>
    <row r="26" spans="1:16" x14ac:dyDescent="0.2">
      <c r="A26" s="8">
        <v>20</v>
      </c>
      <c r="B26" s="14">
        <v>6592</v>
      </c>
      <c r="C26" s="13">
        <v>1269</v>
      </c>
      <c r="D26" s="13">
        <v>5323</v>
      </c>
      <c r="E26" s="17">
        <v>28.2</v>
      </c>
      <c r="F26" s="13">
        <v>50</v>
      </c>
      <c r="G26" s="19">
        <v>948</v>
      </c>
      <c r="H26" s="19">
        <v>898</v>
      </c>
      <c r="I26" s="19">
        <v>5</v>
      </c>
      <c r="J26" s="41"/>
      <c r="K26" s="42"/>
    </row>
    <row r="27" spans="1:16" x14ac:dyDescent="0.2">
      <c r="A27" s="35">
        <v>21</v>
      </c>
      <c r="B27" s="14">
        <v>6138</v>
      </c>
      <c r="C27" s="13">
        <v>1166</v>
      </c>
      <c r="D27" s="13">
        <v>4972</v>
      </c>
      <c r="E27" s="17">
        <v>26.2</v>
      </c>
      <c r="F27" s="13">
        <v>49</v>
      </c>
      <c r="G27" s="19">
        <v>825</v>
      </c>
      <c r="H27" s="19">
        <v>795</v>
      </c>
      <c r="I27" s="19">
        <v>3</v>
      </c>
      <c r="J27" s="41"/>
      <c r="K27" s="42"/>
    </row>
    <row r="28" spans="1:16" x14ac:dyDescent="0.2">
      <c r="A28" s="35"/>
      <c r="B28" s="14"/>
      <c r="C28" s="13"/>
      <c r="D28" s="13"/>
      <c r="E28" s="17"/>
      <c r="F28" s="13"/>
      <c r="G28" s="19"/>
      <c r="H28" s="19"/>
      <c r="I28" s="19"/>
      <c r="J28" s="41"/>
      <c r="K28" s="42"/>
    </row>
    <row r="29" spans="1:16" x14ac:dyDescent="0.2">
      <c r="A29" s="35">
        <v>22</v>
      </c>
      <c r="B29" s="14">
        <v>5745</v>
      </c>
      <c r="C29" s="13">
        <v>1102</v>
      </c>
      <c r="D29" s="13">
        <v>4643</v>
      </c>
      <c r="E29" s="17">
        <v>24.6</v>
      </c>
      <c r="F29" s="13">
        <v>47</v>
      </c>
      <c r="G29" s="19">
        <v>752</v>
      </c>
      <c r="H29" s="19">
        <v>722</v>
      </c>
      <c r="I29" s="19">
        <v>3</v>
      </c>
      <c r="J29" s="41"/>
      <c r="K29" s="42"/>
    </row>
    <row r="30" spans="1:16" x14ac:dyDescent="0.2">
      <c r="A30" s="36">
        <v>23</v>
      </c>
      <c r="B30" s="13">
        <v>5270</v>
      </c>
      <c r="C30" s="13">
        <v>1036</v>
      </c>
      <c r="D30" s="13">
        <v>4234</v>
      </c>
      <c r="E30" s="17">
        <v>22.6</v>
      </c>
      <c r="F30" s="13">
        <v>47</v>
      </c>
      <c r="G30" s="19">
        <v>672</v>
      </c>
      <c r="H30" s="19">
        <v>652</v>
      </c>
      <c r="I30" s="19">
        <v>2</v>
      </c>
      <c r="J30" s="41"/>
      <c r="K30" s="42"/>
    </row>
    <row r="31" spans="1:16" x14ac:dyDescent="0.2">
      <c r="A31" s="36">
        <v>24</v>
      </c>
      <c r="B31" s="14">
        <v>4775</v>
      </c>
      <c r="C31" s="13">
        <v>958</v>
      </c>
      <c r="D31" s="13">
        <v>3817</v>
      </c>
      <c r="E31" s="17">
        <v>20.2</v>
      </c>
      <c r="F31" s="13">
        <v>39</v>
      </c>
      <c r="G31" s="19">
        <v>619</v>
      </c>
      <c r="H31" s="19">
        <v>589</v>
      </c>
      <c r="I31" s="19">
        <v>3</v>
      </c>
      <c r="J31" s="41"/>
      <c r="K31" s="42"/>
    </row>
    <row r="32" spans="1:16" x14ac:dyDescent="0.2">
      <c r="A32" s="36">
        <v>25</v>
      </c>
      <c r="B32" s="14">
        <v>4354</v>
      </c>
      <c r="C32" s="13">
        <v>848</v>
      </c>
      <c r="D32" s="13">
        <v>3506</v>
      </c>
      <c r="E32" s="17">
        <v>18.309999999999999</v>
      </c>
      <c r="F32" s="13">
        <v>38</v>
      </c>
      <c r="G32" s="19">
        <v>573</v>
      </c>
      <c r="H32" s="19">
        <v>543</v>
      </c>
      <c r="I32" s="19">
        <v>3</v>
      </c>
      <c r="J32" s="41"/>
      <c r="K32" s="42"/>
    </row>
    <row r="33" spans="1:11" x14ac:dyDescent="0.2">
      <c r="A33" s="36">
        <v>26</v>
      </c>
      <c r="B33" s="13">
        <v>3989</v>
      </c>
      <c r="C33" s="13">
        <v>747</v>
      </c>
      <c r="D33" s="13">
        <v>3242</v>
      </c>
      <c r="E33" s="17">
        <v>16.8</v>
      </c>
      <c r="F33" s="13">
        <v>39</v>
      </c>
      <c r="G33" s="19">
        <v>525</v>
      </c>
      <c r="H33" s="19">
        <v>495</v>
      </c>
      <c r="I33" s="19">
        <v>3</v>
      </c>
      <c r="J33" s="41"/>
      <c r="K33" s="42"/>
    </row>
    <row r="34" spans="1:11" x14ac:dyDescent="0.2">
      <c r="A34" s="36"/>
      <c r="B34" s="13"/>
      <c r="C34" s="13"/>
      <c r="D34" s="13"/>
      <c r="E34" s="17"/>
      <c r="F34" s="13"/>
      <c r="G34" s="19"/>
      <c r="H34" s="19"/>
      <c r="I34" s="19"/>
      <c r="J34" s="41"/>
      <c r="K34" s="42"/>
    </row>
    <row r="35" spans="1:11" x14ac:dyDescent="0.2">
      <c r="A35" s="36">
        <v>27</v>
      </c>
      <c r="B35" s="13">
        <v>3797</v>
      </c>
      <c r="C35" s="13">
        <v>682</v>
      </c>
      <c r="D35" s="13">
        <v>3115</v>
      </c>
      <c r="E35" s="17">
        <v>16.100000000000001</v>
      </c>
      <c r="F35" s="13">
        <v>33</v>
      </c>
      <c r="G35" s="19">
        <v>457</v>
      </c>
      <c r="H35" s="19">
        <v>427</v>
      </c>
      <c r="I35" s="19">
        <v>3</v>
      </c>
      <c r="J35" s="41"/>
      <c r="K35" s="42"/>
    </row>
    <row r="36" spans="1:11" x14ac:dyDescent="0.2">
      <c r="A36" s="36">
        <v>28</v>
      </c>
      <c r="B36" s="13">
        <v>3636</v>
      </c>
      <c r="C36" s="13">
        <v>607</v>
      </c>
      <c r="D36" s="13">
        <v>3029</v>
      </c>
      <c r="E36" s="17">
        <v>15.4</v>
      </c>
      <c r="F36" s="13">
        <v>33</v>
      </c>
      <c r="G36" s="19">
        <v>403</v>
      </c>
      <c r="H36" s="19">
        <v>393</v>
      </c>
      <c r="I36" s="19">
        <v>1</v>
      </c>
      <c r="J36" s="41"/>
      <c r="K36" s="42"/>
    </row>
    <row r="37" spans="1:11" x14ac:dyDescent="0.2">
      <c r="A37" s="36">
        <v>29</v>
      </c>
      <c r="B37" s="13">
        <v>3468</v>
      </c>
      <c r="C37" s="13">
        <v>562</v>
      </c>
      <c r="D37" s="13">
        <v>2906</v>
      </c>
      <c r="E37" s="17"/>
      <c r="F37" s="13">
        <v>32</v>
      </c>
      <c r="G37" s="19">
        <v>371</v>
      </c>
      <c r="H37" s="19">
        <v>361</v>
      </c>
      <c r="I37" s="19">
        <v>1</v>
      </c>
      <c r="J37" s="41"/>
      <c r="K37" s="42"/>
    </row>
    <row r="38" spans="1:11" x14ac:dyDescent="0.2">
      <c r="A38" s="36">
        <v>30</v>
      </c>
      <c r="B38" s="13">
        <v>3251</v>
      </c>
      <c r="C38" s="13">
        <v>506</v>
      </c>
      <c r="D38" s="13">
        <v>2745</v>
      </c>
      <c r="E38" s="17"/>
      <c r="F38" s="13">
        <v>30</v>
      </c>
      <c r="G38" s="19">
        <v>341</v>
      </c>
      <c r="H38" s="19">
        <v>331</v>
      </c>
      <c r="I38" s="19">
        <v>1</v>
      </c>
      <c r="J38" s="41"/>
      <c r="K38" s="42"/>
    </row>
    <row r="39" spans="1:11" x14ac:dyDescent="0.2">
      <c r="A39" s="36" t="s">
        <v>38</v>
      </c>
      <c r="B39" s="13">
        <v>3031</v>
      </c>
      <c r="C39" s="13">
        <v>456</v>
      </c>
      <c r="D39" s="13">
        <v>2575</v>
      </c>
      <c r="E39" s="17"/>
      <c r="F39" s="13">
        <v>30</v>
      </c>
      <c r="G39" s="19">
        <v>302</v>
      </c>
      <c r="H39" s="19">
        <v>292</v>
      </c>
      <c r="I39" s="19">
        <v>1</v>
      </c>
      <c r="J39" s="41"/>
      <c r="K39" s="42"/>
    </row>
    <row r="40" spans="1:11" x14ac:dyDescent="0.2">
      <c r="A40" s="36"/>
      <c r="B40" s="12"/>
      <c r="C40" s="12"/>
      <c r="D40" s="12"/>
      <c r="E40" s="16"/>
      <c r="F40" s="12"/>
      <c r="G40" s="18"/>
      <c r="H40" s="18"/>
      <c r="I40" s="18"/>
      <c r="J40" s="41"/>
      <c r="K40" s="42"/>
    </row>
    <row r="41" spans="1:11" x14ac:dyDescent="0.2">
      <c r="A41" s="36">
        <v>2</v>
      </c>
      <c r="B41" s="13">
        <v>2903</v>
      </c>
      <c r="C41" s="13">
        <v>448</v>
      </c>
      <c r="D41" s="13">
        <v>2455</v>
      </c>
      <c r="E41" s="17"/>
      <c r="F41" s="13">
        <v>32</v>
      </c>
      <c r="G41" s="19">
        <v>277</v>
      </c>
      <c r="H41" s="19">
        <v>267</v>
      </c>
      <c r="I41" s="19">
        <v>1</v>
      </c>
      <c r="J41" s="41"/>
      <c r="K41" s="42"/>
    </row>
    <row r="42" spans="1:11" x14ac:dyDescent="0.2">
      <c r="A42" s="36">
        <v>3</v>
      </c>
      <c r="B42" s="14">
        <v>2729</v>
      </c>
      <c r="C42" s="13">
        <v>422</v>
      </c>
      <c r="D42" s="13">
        <v>2307</v>
      </c>
      <c r="E42" s="17"/>
      <c r="F42" s="13">
        <v>31</v>
      </c>
      <c r="G42" s="19">
        <v>251</v>
      </c>
      <c r="H42" s="19">
        <v>241</v>
      </c>
      <c r="I42" s="23">
        <v>1</v>
      </c>
      <c r="J42" s="41"/>
      <c r="K42" s="42"/>
    </row>
    <row r="43" spans="1:11" x14ac:dyDescent="0.2">
      <c r="A43" s="36">
        <v>4</v>
      </c>
      <c r="B43" s="13">
        <v>2592</v>
      </c>
      <c r="C43" s="13">
        <v>414</v>
      </c>
      <c r="D43" s="13">
        <v>2178</v>
      </c>
      <c r="E43" s="17"/>
      <c r="F43" s="13">
        <v>26</v>
      </c>
      <c r="G43" s="19">
        <v>230</v>
      </c>
      <c r="H43" s="19">
        <v>220</v>
      </c>
      <c r="I43" s="23">
        <v>1</v>
      </c>
      <c r="J43" s="37"/>
      <c r="K43" s="38"/>
    </row>
    <row r="44" spans="1:11" s="52" customFormat="1" x14ac:dyDescent="0.2">
      <c r="A44" s="51">
        <v>5</v>
      </c>
      <c r="B44" s="13">
        <v>2426</v>
      </c>
      <c r="C44" s="13">
        <v>394</v>
      </c>
      <c r="D44" s="13">
        <v>2032</v>
      </c>
      <c r="E44" s="17"/>
      <c r="F44" s="13">
        <v>25</v>
      </c>
      <c r="G44" s="19">
        <v>186</v>
      </c>
      <c r="H44" s="19">
        <v>186</v>
      </c>
      <c r="I44" s="23">
        <v>0</v>
      </c>
      <c r="J44" s="37"/>
      <c r="K44" s="38"/>
    </row>
    <row r="45" spans="1:11" s="52" customFormat="1" x14ac:dyDescent="0.2">
      <c r="A45" s="51"/>
      <c r="B45" s="13"/>
      <c r="C45" s="13"/>
      <c r="D45" s="13"/>
      <c r="E45" s="17"/>
      <c r="F45" s="13"/>
      <c r="G45" s="19"/>
      <c r="H45" s="19"/>
      <c r="I45" s="23"/>
      <c r="J45" s="37"/>
      <c r="K45" s="38"/>
    </row>
    <row r="46" spans="1:11" s="52" customFormat="1" ht="13.8" thickBot="1" x14ac:dyDescent="0.25">
      <c r="A46" s="53">
        <v>6</v>
      </c>
      <c r="B46" s="15">
        <v>2282</v>
      </c>
      <c r="C46" s="15">
        <v>371</v>
      </c>
      <c r="D46" s="15">
        <v>1911</v>
      </c>
      <c r="E46" s="54"/>
      <c r="F46" s="15">
        <v>21</v>
      </c>
      <c r="G46" s="20">
        <v>163</v>
      </c>
      <c r="H46" s="20">
        <v>163</v>
      </c>
      <c r="I46" s="55">
        <v>0</v>
      </c>
      <c r="J46" s="24"/>
      <c r="K46" s="26"/>
    </row>
    <row r="47" spans="1:11" x14ac:dyDescent="0.2">
      <c r="A47" s="9" t="s">
        <v>29</v>
      </c>
      <c r="B47" s="10" t="s">
        <v>32</v>
      </c>
    </row>
    <row r="48" spans="1:11" x14ac:dyDescent="0.2">
      <c r="A48" s="9" t="s">
        <v>30</v>
      </c>
      <c r="B48" s="10" t="s">
        <v>33</v>
      </c>
    </row>
    <row r="49" spans="1:2" x14ac:dyDescent="0.2">
      <c r="A49" s="10"/>
      <c r="B49" s="10" t="s">
        <v>20</v>
      </c>
    </row>
    <row r="50" spans="1:2" x14ac:dyDescent="0.2">
      <c r="A50" s="10"/>
      <c r="B50" s="10" t="s">
        <v>4</v>
      </c>
    </row>
  </sheetData>
  <mergeCells count="9">
    <mergeCell ref="J20:K42"/>
    <mergeCell ref="A1:J1"/>
    <mergeCell ref="M1:P1"/>
    <mergeCell ref="B3:E3"/>
    <mergeCell ref="G3:I3"/>
    <mergeCell ref="A3:A4"/>
    <mergeCell ref="F3:F4"/>
    <mergeCell ref="J3:J4"/>
    <mergeCell ref="K3:K4"/>
  </mergeCells>
  <phoneticPr fontId="1"/>
  <pageMargins left="0.39370078740157483" right="0.39370078740157483" top="0.78740157480314965" bottom="0.39370078740157483" header="0.51181102362204722" footer="0.51181102362204722"/>
  <pageSetup paperSize="9" scale="78" pageOrder="overThenDown" orientation="landscape" verticalDpi="300"/>
  <headerFooter alignWithMargins="0">
    <oddHeader>&amp;L第12章　交通・運輸・通信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12章103.電話利用の状況</vt:lpstr>
      <vt:lpstr>'12章103.電話利用の状況'!Print_Area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2018-02-08T07:22:50Z</cp:lastPrinted>
  <dcterms:created xsi:type="dcterms:W3CDTF">2004-11-02T02:04:01Z</dcterms:created>
  <dcterms:modified xsi:type="dcterms:W3CDTF">2025-10-04T05:06:56Z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SavedDate">
    <vt:filetime>2024-09-06T06:03:08Z</vt:filetime>
  </property>
  <property fmtid="{D5CDD505-2E9C-101B-9397-08002B2CF9AE}" pid="3" name="LastSavedVersion">
    <vt:lpwstr>5.0.2.0</vt:lpwstr>
  </property>
</Properties>
</file>