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002-政策企画課\財政係\107　各種調査報告書\各種調査報告 令和７年度\01_調査・報告\20260302【0311〆】令和６年度財政状況資料集の作成・公表について\04_打ち返し②\"/>
    </mc:Choice>
  </mc:AlternateContent>
  <xr:revisionPtr revIDLastSave="0" documentId="13_ncr:1_{D57CCB45-4841-40DC-BD00-7676A5C842BE}" xr6:coauthVersionLast="47" xr6:coauthVersionMax="47" xr10:uidLastSave="{00000000-0000-0000-0000-000000000000}"/>
  <bookViews>
    <workbookView xWindow="-108" yWindow="-108" windowWidth="23256" windowHeight="13896" activeTab="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BW34" i="10"/>
  <c r="BW35" i="10" s="1"/>
  <c r="BW36" i="10" s="1"/>
  <c r="BW37" i="10" s="1"/>
  <c r="BW38" i="10" s="1"/>
  <c r="BW39" i="10" s="1"/>
  <c r="BW40" i="10" s="1"/>
  <c r="C34" i="10"/>
  <c r="C35" i="10" s="1"/>
  <c r="CO34" i="10" l="1"/>
  <c r="U34" i="10"/>
  <c r="U35" i="10" s="1"/>
  <c r="U36"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<sst xmlns="http://schemas.openxmlformats.org/spreadsheetml/2006/main" count="1117" uniqueCount="561">
  <si>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</si>
  <si>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</si>
  <si>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</si>
  <si>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</si>
  <si>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</si>
  <si>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</si>
  <si>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</si>
  <si>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</si>
  <si>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</si>
  <si>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</si>
  <si>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</si>
  <si>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</si>
  <si>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</si>
  <si>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</si>
  <si>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</si>
  <si>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</si>
  <si>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</si>
  <si>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</si>
  <si>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</si>
  <si>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</si>
  <si>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</si>
  <si>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</si>
  <si>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</si>
  <si>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</si>
  <si>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</si>
  <si>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</si>
  <si>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</si>
  <si>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</si>
  <si>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</si>
  <si>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</si>
  <si>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</si>
  <si>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</si>
  <si>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</si>
  <si>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</si>
  <si>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</si>
  <si>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</si>
  <si>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</si>
  <si>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</si>
  <si>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</si>
  <si>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</si>
  <si>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</si>
  <si>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</si>
  <si>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</si>
  <si>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</si>
  <si>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</si>
  <si>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</si>
  <si>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</si>
  <si>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</si>
  <si>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</si>
  <si>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</si>
  <si>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</si>
  <si>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</si>
  <si>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</si>
  <si>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</si>
  <si>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</si>
  <si>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</si>
  <si>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</si>
  <si>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</si>
  <si>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</si>
  <si>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</si>
  <si>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</si>
  <si>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</si>
  <si>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</si>
  <si>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</si>
  <si>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</si>
  <si>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</si>
  <si>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</si>
  <si>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</si>
  <si>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</si>
  <si>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</si>
  <si>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</si>
  <si>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</si>
  <si>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</si>
  <si>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</si>
  <si>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</si>
  <si>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</si>
  <si>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</si>
  <si>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</si>
  <si>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</si>
  <si>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</si>
  <si>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</si>
  <si>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Ⅴ－２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</si>
  <si>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</si>
  <si>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</si>
  <si>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</si>
  <si>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</si>
  <si>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</si>
  <si>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</si>
  <si>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</si>
  <si>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</si>
  <si>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</si>
  <si>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</si>
  <si>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</si>
  <si>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</si>
  <si>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大河原町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</si>
  <si>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</si>
  <si>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</si>
  <si>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</si>
  <si>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</si>
  <si>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</si>
  <si>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</si>
  <si>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</si>
  <si>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</si>
  <si>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</si>
  <si>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</si>
  <si>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</si>
  <si>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</si>
  <si>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</si>
  <si>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</si>
  <si>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</si>
  <si>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</si>
  <si>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</si>
  <si>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</si>
  <si>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</si>
  <si>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</si>
  <si>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</si>
  <si>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</si>
  <si>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</si>
  <si>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</si>
  <si>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</si>
  <si>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</si>
  <si>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</si>
  <si>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</si>
  <si>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</si>
  <si>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</si>
  <si>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</si>
  <si>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</si>
  <si>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</si>
  <si>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</si>
  <si>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</si>
  <si>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</si>
  <si>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</si>
  <si>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</si>
  <si>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</si>
  <si>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</si>
  <si>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</si>
  <si>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</si>
  <si>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</si>
  <si>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</si>
  <si>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</si>
  <si>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</si>
  <si>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基準財政需要額</t>
    <phoneticPr fontId="25"/>
  </si>
  <si>
    <t>うち日本人(％)</t>
    <phoneticPr fontId="5"/>
  </si>
  <si>
    <t>-1.1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</si>
  <si>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</si>
  <si>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</si>
  <si>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</si>
  <si>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</si>
  <si>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</si>
  <si>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</si>
  <si>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</si>
  <si>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</si>
  <si>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</si>
  <si>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</si>
  <si>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</si>
  <si>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</si>
  <si>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</si>
  <si>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</si>
  <si>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</si>
  <si>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</si>
  <si>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</si>
  <si>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</si>
  <si>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</si>
  <si>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</si>
  <si>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</si>
  <si>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</si>
  <si>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</si>
  <si>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</si>
  <si>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</si>
  <si>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</si>
  <si>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</si>
  <si>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</si>
  <si>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</si>
  <si>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</si>
  <si>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</si>
  <si>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</si>
  <si>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</si>
  <si>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</si>
  <si>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</si>
  <si>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</si>
  <si>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</si>
  <si>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</si>
  <si>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</si>
  <si>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</si>
  <si>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</si>
  <si>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</si>
  <si>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</si>
  <si>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</si>
  <si>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</si>
  <si>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</si>
  <si>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</si>
  <si>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</si>
  <si>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</si>
  <si>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</si>
  <si>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</si>
  <si>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</si>
  <si>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</si>
  <si>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</si>
  <si>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</si>
  <si>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</si>
  <si>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</si>
  <si>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</si>
  <si>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宮城県大河原町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</si>
  <si>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</si>
  <si>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</si>
  <si>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</si>
  <si>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</si>
  <si>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</si>
  <si>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</si>
  <si>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</si>
  <si>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</si>
  <si>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</si>
  <si>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</si>
  <si>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</si>
  <si>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</si>
  <si>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</si>
  <si>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</si>
  <si>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</si>
  <si>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</si>
  <si>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</si>
  <si>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</si>
  <si>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</si>
  <si>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</si>
  <si>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</si>
  <si>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</si>
  <si>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</si>
  <si>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</si>
  <si>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</si>
  <si>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</si>
  <si>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</si>
  <si>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</si>
  <si>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</si>
  <si>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</si>
  <si>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</si>
  <si>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</si>
  <si>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</si>
  <si>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</si>
  <si>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</si>
  <si>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</si>
  <si>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</si>
  <si>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</si>
  <si>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</si>
  <si>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</si>
  <si>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</si>
  <si>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</si>
  <si>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</si>
  <si>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</si>
  <si>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</si>
  <si>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</si>
  <si>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</si>
  <si>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</si>
  <si>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</si>
  <si>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</si>
  <si>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</si>
  <si>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</si>
  <si>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</si>
  <si>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</si>
  <si>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</si>
  <si>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</si>
  <si>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</si>
  <si>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</si>
  <si>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</si>
  <si>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</si>
  <si>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</si>
  <si>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</si>
  <si>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</si>
  <si>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</si>
  <si>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</si>
  <si>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</si>
  <si>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</si>
  <si>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</si>
  <si>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</si>
  <si>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</si>
  <si>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</si>
  <si>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</si>
  <si>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</si>
  <si>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</si>
  <si>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</si>
  <si>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</si>
  <si>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</si>
  <si>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</si>
  <si>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</si>
  <si>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</si>
  <si>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</si>
  <si>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</si>
  <si>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</si>
  <si>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</si>
  <si>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</si>
  <si>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</si>
  <si>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</si>
  <si>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</si>
  <si>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</si>
  <si>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</si>
  <si>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</si>
  <si>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</si>
  <si>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</si>
  <si>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</si>
  <si>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</si>
  <si>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</si>
  <si>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</si>
  <si>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</si>
  <si>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</si>
  <si>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</si>
  <si>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</si>
  <si>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</si>
  <si>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</si>
  <si>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</si>
  <si>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</si>
  <si>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</si>
  <si>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</si>
  <si>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</si>
  <si>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</si>
  <si>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</si>
  <si>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</si>
  <si>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</si>
  <si>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</si>
  <si>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</si>
  <si>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</si>
  <si>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</si>
  <si>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</si>
  <si>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</si>
  <si>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</si>
  <si>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</si>
  <si>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</si>
  <si>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</si>
  <si>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</si>
  <si>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</si>
  <si>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</si>
  <si>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</si>
  <si>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</si>
  <si>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</si>
  <si>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</si>
  <si>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</si>
  <si>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</si>
  <si>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</si>
  <si>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</si>
  <si>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</si>
  <si>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</si>
  <si>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</si>
  <si>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</si>
  <si>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</si>
  <si>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</si>
  <si>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</si>
  <si>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</si>
  <si>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</si>
  <si>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</si>
  <si>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</si>
  <si>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</si>
  <si>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</si>
  <si>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</si>
  <si>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</si>
  <si>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</si>
  <si>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</si>
  <si>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宮城県大河原町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</si>
  <si>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</si>
  <si>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</si>
  <si>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</si>
  <si>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</si>
  <si>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</si>
  <si>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</si>
  <si>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</si>
  <si>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</si>
  <si>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</si>
  <si>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</si>
  <si>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</si>
  <si>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</si>
  <si>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</si>
  <si>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</si>
  <si>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</si>
  <si>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</si>
  <si>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</si>
  <si>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</si>
  <si>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</si>
  <si>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</si>
  <si>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仙南夜間初期急患センター事業特別会計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</si>
  <si>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</si>
  <si>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</si>
  <si>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</si>
  <si>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</si>
  <si>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</si>
  <si>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</si>
  <si>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</si>
  <si>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</si>
  <si>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</si>
  <si>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</si>
  <si>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</si>
  <si>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</si>
  <si>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</si>
  <si>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</si>
  <si>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</si>
  <si>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</si>
  <si>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</si>
  <si>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</si>
  <si>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公共下水道事業会計</t>
    <phoneticPr fontId="5"/>
  </si>
  <si>
    <t>地方卸売市場事業特別会計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</si>
  <si>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</si>
  <si>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</si>
  <si>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</si>
  <si>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</si>
  <si>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</si>
  <si>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</si>
  <si>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</si>
  <si>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</si>
  <si>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</si>
  <si>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</si>
  <si>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</si>
  <si>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</si>
  <si>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</si>
  <si>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</si>
  <si>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</si>
  <si>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</si>
  <si>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</si>
  <si>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</si>
  <si>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</si>
  <si>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</si>
  <si>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</si>
  <si>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</si>
  <si>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</si>
  <si>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</si>
  <si>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</si>
  <si>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</si>
  <si>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</si>
  <si>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</si>
  <si>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</si>
  <si>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</si>
  <si>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</si>
  <si>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</si>
  <si>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</si>
  <si>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</si>
  <si>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</si>
  <si>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</si>
  <si>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</si>
  <si>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</si>
  <si>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</si>
  <si>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</si>
  <si>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</si>
  <si>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</si>
  <si>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</si>
  <si>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</si>
  <si>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</si>
  <si>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</si>
  <si>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</si>
  <si>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</si>
  <si>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</si>
  <si>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</si>
  <si>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</si>
  <si>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</si>
  <si>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</si>
  <si>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</si>
  <si>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</si>
  <si>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</si>
  <si>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</si>
  <si>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</si>
  <si>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</si>
  <si>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</si>
  <si>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</si>
  <si>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</si>
  <si>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</si>
  <si>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</si>
  <si>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</si>
  <si>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</si>
  <si>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</si>
  <si>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</si>
  <si>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</si>
  <si>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</si>
  <si>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</si>
  <si>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</si>
  <si>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</si>
  <si>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</si>
  <si>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</si>
  <si>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</si>
  <si>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</si>
  <si>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</si>
  <si>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</si>
  <si>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</si>
  <si>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</si>
  <si>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</si>
  <si>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</si>
  <si>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</si>
  <si>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</si>
  <si>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</si>
  <si>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</si>
  <si>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</si>
  <si>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</si>
  <si>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</si>
  <si>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</si>
  <si>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</si>
  <si>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</si>
  <si>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</si>
  <si>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</si>
  <si>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</si>
  <si>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</si>
  <si>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</si>
  <si>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</si>
  <si>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</si>
  <si>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</si>
  <si>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</si>
  <si>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</si>
  <si>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</si>
  <si>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</si>
  <si>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</si>
  <si>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</si>
  <si>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</si>
  <si>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</si>
  <si>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</si>
  <si>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</si>
  <si>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</si>
  <si>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</si>
  <si>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</si>
  <si>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</si>
  <si>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</si>
  <si>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</si>
  <si>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</si>
  <si>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</si>
  <si>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</si>
  <si>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</si>
  <si>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</si>
  <si>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</si>
  <si>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</si>
  <si>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</si>
  <si>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</si>
  <si>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</si>
  <si>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</si>
  <si>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</si>
  <si>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</si>
  <si>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</si>
  <si>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</si>
  <si>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</si>
  <si>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</si>
  <si>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</si>
  <si>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</si>
  <si>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3.16</t>
  </si>
  <si>
    <t>水道事業会計</t>
  </si>
  <si>
    <t>一般会計</t>
  </si>
  <si>
    <t>公共下水道事業会計</t>
  </si>
  <si>
    <t>介護保険特別会計</t>
  </si>
  <si>
    <t>国民健康保険特別会計</t>
  </si>
  <si>
    <t>後期高齢者医療特別会計</t>
  </si>
  <si>
    <t>仙南夜間初期急患センター事業特別会計</t>
  </si>
  <si>
    <t>地方卸売市場事業特別会計</t>
  </si>
  <si>
    <t>その他会計（赤字）</t>
  </si>
  <si>
    <t>その他会計（黒字）</t>
  </si>
  <si>
    <t>R02</t>
    <phoneticPr fontId="5"/>
  </si>
  <si>
    <t>R03</t>
    <phoneticPr fontId="5"/>
  </si>
  <si>
    <t>R04</t>
    <phoneticPr fontId="5"/>
  </si>
  <si>
    <t>R05</t>
    <phoneticPr fontId="5"/>
  </si>
  <si>
    <t>R06</t>
    <phoneticPr fontId="5"/>
  </si>
  <si>
    <t>まちづくりオーガ</t>
    <phoneticPr fontId="2"/>
  </si>
  <si>
    <t>-</t>
    <phoneticPr fontId="2"/>
  </si>
  <si>
    <t>仙南地域広域行政事務組合</t>
    <rPh sb="0" eb="2">
      <t>センナン</t>
    </rPh>
    <rPh sb="2" eb="8">
      <t>チイキコウイキギョウセイ</t>
    </rPh>
    <rPh sb="8" eb="12">
      <t>ジムクミアイ</t>
    </rPh>
    <phoneticPr fontId="2"/>
  </si>
  <si>
    <t>みやぎ県南中核病院企業団</t>
    <rPh sb="3" eb="5">
      <t>ケンナン</t>
    </rPh>
    <rPh sb="5" eb="9">
      <t>チュウカクビョウイン</t>
    </rPh>
    <rPh sb="9" eb="12">
      <t>キギョウダン</t>
    </rPh>
    <phoneticPr fontId="2"/>
  </si>
  <si>
    <t>宮城県市町村非常勤消防団員補償報償組合</t>
    <rPh sb="0" eb="3">
      <t>ミヤギケン</t>
    </rPh>
    <rPh sb="3" eb="6">
      <t>シチョウソン</t>
    </rPh>
    <rPh sb="6" eb="9">
      <t>ヒジョウキン</t>
    </rPh>
    <rPh sb="9" eb="13">
      <t>ショウボウダンイン</t>
    </rPh>
    <rPh sb="13" eb="17">
      <t>ホショウホウショウ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</si>
  <si>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</si>
  <si>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8">
      <t>コウキコウレイシャ</t>
    </rPh>
    <rPh sb="8" eb="10">
      <t>イリョウ</t>
    </rPh>
    <rPh sb="10" eb="12">
      <t>コウイキ</t>
    </rPh>
    <rPh sb="12" eb="14">
      <t>レンゴウ</t>
    </rPh>
    <phoneticPr fontId="2"/>
  </si>
  <si>
    <t>宮城県後期高齢者医療事業会計</t>
    <rPh sb="0" eb="3">
      <t>ミヤギケン</t>
    </rPh>
    <rPh sb="3" eb="5">
      <t>コウキ</t>
    </rPh>
    <rPh sb="5" eb="8">
      <t>コウレイシャ</t>
    </rPh>
    <rPh sb="8" eb="10">
      <t>イリョウ</t>
    </rPh>
    <rPh sb="10" eb="12">
      <t>ジギョウ</t>
    </rPh>
    <rPh sb="12" eb="14">
      <t>カイケイ</t>
    </rPh>
    <phoneticPr fontId="2"/>
  </si>
  <si>
    <t>宮城県市町村職員退職手当組合</t>
    <rPh sb="0" eb="3">
      <t>ミヤギケン</t>
    </rPh>
    <rPh sb="3" eb="6">
      <t>シチョウソン</t>
    </rPh>
    <rPh sb="6" eb="8">
      <t>ショクイン</t>
    </rPh>
    <rPh sb="8" eb="14">
      <t>タイショクテアテクミアイ</t>
    </rPh>
    <phoneticPr fontId="2"/>
  </si>
  <si>
    <t>公共施設等整備基金</t>
    <rPh sb="0" eb="9">
      <t>コウキョウシセツトウセイビキキン</t>
    </rPh>
    <phoneticPr fontId="5"/>
  </si>
  <si>
    <t>スポーツ振興基金</t>
    <rPh sb="4" eb="8">
      <t>シンコウキキン</t>
    </rPh>
    <phoneticPr fontId="5"/>
  </si>
  <si>
    <t>長寿社会対策基金</t>
    <rPh sb="0" eb="4">
      <t>チョウジュシャカイ</t>
    </rPh>
    <rPh sb="4" eb="8">
      <t>タイサクキキン</t>
    </rPh>
    <phoneticPr fontId="5"/>
  </si>
  <si>
    <t>森林環境譲与税基金</t>
    <rPh sb="0" eb="7">
      <t>シンリンカンキョウジョウヨゼイ</t>
    </rPh>
    <rPh sb="7" eb="9">
      <t>キキン</t>
    </rPh>
    <phoneticPr fontId="5"/>
  </si>
  <si>
    <t>教育振興慈愛基金</t>
    <rPh sb="0" eb="4">
      <t>キョウイクシンコウ</t>
    </rPh>
    <rPh sb="4" eb="8">
      <t>ジアイキキン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</si>
</sst>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52068</c:v>
                </c:pt>
                <c:pt idx="1">
                  <c:v>47161</c:v>
                </c:pt>
                <c:pt idx="2">
                  <c:v>43423</c:v>
                </c:pt>
                <c:pt idx="3">
                  <c:v>45265</c:v>
                </c:pt>
                <c:pt idx="4">
                  <c:v>54621</c:v>
                </c:pt>
              </c:numCache>
            </c:numRef>
          </c:val>
          <c:smooth val="0"/>
          <c:extLst>
            <c:ext xmlns:c16="http://schemas.microsoft.com/office/drawing/2014/chart" uri="{C3380CC4-5D6E-409C-BE32-E72D297353CC}">
              <c16:uniqueId val="{00000000-EB0E-4CBF-9283-0A2A9E81136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72829</c:v>
                </c:pt>
                <c:pt idx="1">
                  <c:v>74336</c:v>
                </c:pt>
                <c:pt idx="2">
                  <c:v>30982</c:v>
                </c:pt>
                <c:pt idx="3">
                  <c:v>24269</c:v>
                </c:pt>
                <c:pt idx="4">
                  <c:v>33317</c:v>
                </c:pt>
              </c:numCache>
            </c:numRef>
          </c:val>
          <c:smooth val="0"/>
          <c:extLst>
            <c:ext xmlns:c16="http://schemas.microsoft.com/office/drawing/2014/chart" uri="{C3380CC4-5D6E-409C-BE32-E72D297353CC}">
              <c16:uniqueId val="{00000001-EB0E-4CBF-9283-0A2A9E81136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4.79</c:v>
                </c:pt>
                <c:pt idx="1">
                  <c:v>6.33</c:v>
                </c:pt>
                <c:pt idx="2">
                  <c:v>7.07</c:v>
                </c:pt>
                <c:pt idx="3">
                  <c:v>10.5</c:v>
                </c:pt>
                <c:pt idx="4">
                  <c:v>11.72</c:v>
                </c:pt>
              </c:numCache>
            </c:numRef>
          </c:val>
          <c:extLst>
            <c:ext xmlns:c16="http://schemas.microsoft.com/office/drawing/2014/chart" uri="{C3380CC4-5D6E-409C-BE32-E72D297353CC}">
              <c16:uniqueId val="{00000000-4E6C-4AD6-B9B2-B133A16A6B1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34.56</c:v>
                </c:pt>
                <c:pt idx="1">
                  <c:v>40.380000000000003</c:v>
                </c:pt>
                <c:pt idx="2">
                  <c:v>47.79</c:v>
                </c:pt>
                <c:pt idx="3">
                  <c:v>51.45</c:v>
                </c:pt>
                <c:pt idx="4">
                  <c:v>65.989999999999995</c:v>
                </c:pt>
              </c:numCache>
            </c:numRef>
          </c:val>
          <c:extLst>
            <c:ext xmlns:c16="http://schemas.microsoft.com/office/drawing/2014/chart" uri="{C3380CC4-5D6E-409C-BE32-E72D297353CC}">
              <c16:uniqueId val="{00000001-4E6C-4AD6-B9B2-B133A16A6B1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-3.16</c:v>
                </c:pt>
                <c:pt idx="1">
                  <c:v>7.13</c:v>
                </c:pt>
                <c:pt idx="2">
                  <c:v>3.05</c:v>
                </c:pt>
                <c:pt idx="3">
                  <c:v>3.68</c:v>
                </c:pt>
                <c:pt idx="4">
                  <c:v>11.17</c:v>
                </c:pt>
              </c:numCache>
            </c:numRef>
          </c:val>
          <c:smooth val="0"/>
          <c:extLst>
            <c:ext xmlns:c16="http://schemas.microsoft.com/office/drawing/2014/chart" uri="{C3380CC4-5D6E-409C-BE32-E72D297353CC}">
              <c16:uniqueId val="{00000002-4E6C-4AD6-B9B2-B133A16A6B1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C49-4CDA-9B77-E968778A77C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C49-4CDA-9B77-E968778A77C7}"/>
            </c:ext>
          </c:extLst>
        </c:ser>
        <c:ser>
          <c:idx val="2"/>
          <c:order val="2"/>
          <c:tx>
            <c:strRef>
              <c:f>データシート!$A$29</c:f>
              <c:strCache>
                <c:ptCount val="1"/>
                <c:pt idx="0">
                  <c:v>地方卸売市場事業特別会計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2-AC49-4CDA-9B77-E968778A77C7}"/>
            </c:ext>
          </c:extLst>
        </c:ser>
        <c:ser>
          <c:idx val="3"/>
          <c:order val="3"/>
          <c:tx>
            <c:strRef>
              <c:f>データシート!$A$30</c:f>
              <c:strCache>
                <c:ptCount val="1"/>
                <c:pt idx="0">
                  <c:v>仙南夜間初期急患センター事業特別会計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0.08</c:v>
                </c:pt>
                <c:pt idx="2">
                  <c:v>#N/A</c:v>
                </c:pt>
                <c:pt idx="3">
                  <c:v>0.05</c:v>
                </c:pt>
                <c:pt idx="4">
                  <c:v>#N/A</c:v>
                </c:pt>
                <c:pt idx="5">
                  <c:v>0.11</c:v>
                </c:pt>
                <c:pt idx="6">
                  <c:v>#N/A</c:v>
                </c:pt>
                <c:pt idx="7">
                  <c:v>0.06</c:v>
                </c:pt>
                <c:pt idx="8">
                  <c:v>#N/A</c:v>
                </c:pt>
                <c:pt idx="9">
                  <c:v>0.05</c:v>
                </c:pt>
              </c:numCache>
            </c:numRef>
          </c:val>
          <c:extLst>
            <c:ext xmlns:c16="http://schemas.microsoft.com/office/drawing/2014/chart" uri="{C3380CC4-5D6E-409C-BE32-E72D297353CC}">
              <c16:uniqueId val="{00000003-AC49-4CDA-9B77-E968778A77C7}"/>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0.12</c:v>
                </c:pt>
                <c:pt idx="2">
                  <c:v>#N/A</c:v>
                </c:pt>
                <c:pt idx="3">
                  <c:v>0.12</c:v>
                </c:pt>
                <c:pt idx="4">
                  <c:v>#N/A</c:v>
                </c:pt>
                <c:pt idx="5">
                  <c:v>0.13</c:v>
                </c:pt>
                <c:pt idx="6">
                  <c:v>#N/A</c:v>
                </c:pt>
                <c:pt idx="7">
                  <c:v>0.11</c:v>
                </c:pt>
                <c:pt idx="8">
                  <c:v>#N/A</c:v>
                </c:pt>
                <c:pt idx="9">
                  <c:v>0.05</c:v>
                </c:pt>
              </c:numCache>
            </c:numRef>
          </c:val>
          <c:extLst>
            <c:ext xmlns:c16="http://schemas.microsoft.com/office/drawing/2014/chart" uri="{C3380CC4-5D6E-409C-BE32-E72D297353CC}">
              <c16:uniqueId val="{00000004-AC49-4CDA-9B77-E968778A77C7}"/>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0.64</c:v>
                </c:pt>
                <c:pt idx="2">
                  <c:v>#N/A</c:v>
                </c:pt>
                <c:pt idx="3">
                  <c:v>0.76</c:v>
                </c:pt>
                <c:pt idx="4">
                  <c:v>#N/A</c:v>
                </c:pt>
                <c:pt idx="5">
                  <c:v>0.55000000000000004</c:v>
                </c:pt>
                <c:pt idx="6">
                  <c:v>#N/A</c:v>
                </c:pt>
                <c:pt idx="7">
                  <c:v>0.61</c:v>
                </c:pt>
                <c:pt idx="8">
                  <c:v>#N/A</c:v>
                </c:pt>
                <c:pt idx="9">
                  <c:v>0.51</c:v>
                </c:pt>
              </c:numCache>
            </c:numRef>
          </c:val>
          <c:extLst>
            <c:ext xmlns:c16="http://schemas.microsoft.com/office/drawing/2014/chart" uri="{C3380CC4-5D6E-409C-BE32-E72D297353CC}">
              <c16:uniqueId val="{00000005-AC49-4CDA-9B77-E968778A77C7}"/>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0.61</c:v>
                </c:pt>
                <c:pt idx="2">
                  <c:v>#N/A</c:v>
                </c:pt>
                <c:pt idx="3">
                  <c:v>0.53</c:v>
                </c:pt>
                <c:pt idx="4">
                  <c:v>#N/A</c:v>
                </c:pt>
                <c:pt idx="5">
                  <c:v>0.57999999999999996</c:v>
                </c:pt>
                <c:pt idx="6">
                  <c:v>#N/A</c:v>
                </c:pt>
                <c:pt idx="7">
                  <c:v>0.5</c:v>
                </c:pt>
                <c:pt idx="8">
                  <c:v>#N/A</c:v>
                </c:pt>
                <c:pt idx="9">
                  <c:v>0.51</c:v>
                </c:pt>
              </c:numCache>
            </c:numRef>
          </c:val>
          <c:extLst>
            <c:ext xmlns:c16="http://schemas.microsoft.com/office/drawing/2014/chart" uri="{C3380CC4-5D6E-409C-BE32-E72D297353CC}">
              <c16:uniqueId val="{00000006-AC49-4CDA-9B77-E968778A77C7}"/>
            </c:ext>
          </c:extLst>
        </c:ser>
        <c:ser>
          <c:idx val="7"/>
          <c:order val="7"/>
          <c:tx>
            <c:strRef>
              <c:f>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2.68</c:v>
                </c:pt>
                <c:pt idx="2">
                  <c:v>#N/A</c:v>
                </c:pt>
                <c:pt idx="3">
                  <c:v>3.56</c:v>
                </c:pt>
                <c:pt idx="4">
                  <c:v>#N/A</c:v>
                </c:pt>
                <c:pt idx="5">
                  <c:v>4.71</c:v>
                </c:pt>
                <c:pt idx="6">
                  <c:v>#N/A</c:v>
                </c:pt>
                <c:pt idx="7">
                  <c:v>6.16</c:v>
                </c:pt>
                <c:pt idx="8">
                  <c:v>#N/A</c:v>
                </c:pt>
                <c:pt idx="9">
                  <c:v>7.15</c:v>
                </c:pt>
              </c:numCache>
            </c:numRef>
          </c:val>
          <c:extLst>
            <c:ext xmlns:c16="http://schemas.microsoft.com/office/drawing/2014/chart" uri="{C3380CC4-5D6E-409C-BE32-E72D297353CC}">
              <c16:uniqueId val="{00000007-AC49-4CDA-9B77-E968778A77C7}"/>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4.7</c:v>
                </c:pt>
                <c:pt idx="2">
                  <c:v>#N/A</c:v>
                </c:pt>
                <c:pt idx="3">
                  <c:v>6.27</c:v>
                </c:pt>
                <c:pt idx="4">
                  <c:v>#N/A</c:v>
                </c:pt>
                <c:pt idx="5">
                  <c:v>6.95</c:v>
                </c:pt>
                <c:pt idx="6">
                  <c:v>#N/A</c:v>
                </c:pt>
                <c:pt idx="7">
                  <c:v>10.42</c:v>
                </c:pt>
                <c:pt idx="8">
                  <c:v>#N/A</c:v>
                </c:pt>
                <c:pt idx="9">
                  <c:v>11.66</c:v>
                </c:pt>
              </c:numCache>
            </c:numRef>
          </c:val>
          <c:extLst>
            <c:ext xmlns:c16="http://schemas.microsoft.com/office/drawing/2014/chart" uri="{C3380CC4-5D6E-409C-BE32-E72D297353CC}">
              <c16:uniqueId val="{00000008-AC49-4CDA-9B77-E968778A77C7}"/>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22.34</c:v>
                </c:pt>
                <c:pt idx="2">
                  <c:v>#N/A</c:v>
                </c:pt>
                <c:pt idx="3">
                  <c:v>21.25</c:v>
                </c:pt>
                <c:pt idx="4">
                  <c:v>#N/A</c:v>
                </c:pt>
                <c:pt idx="5">
                  <c:v>22.04</c:v>
                </c:pt>
                <c:pt idx="6">
                  <c:v>#N/A</c:v>
                </c:pt>
                <c:pt idx="7">
                  <c:v>21.88</c:v>
                </c:pt>
                <c:pt idx="8">
                  <c:v>#N/A</c:v>
                </c:pt>
                <c:pt idx="9">
                  <c:v>20.82</c:v>
                </c:pt>
              </c:numCache>
            </c:numRef>
          </c:val>
          <c:extLst>
            <c:ext xmlns:c16="http://schemas.microsoft.com/office/drawing/2014/chart" uri="{C3380CC4-5D6E-409C-BE32-E72D297353CC}">
              <c16:uniqueId val="{00000009-AC49-4CDA-9B77-E968778A77C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869</c:v>
                </c:pt>
                <c:pt idx="5">
                  <c:v>849</c:v>
                </c:pt>
                <c:pt idx="8">
                  <c:v>852</c:v>
                </c:pt>
                <c:pt idx="11">
                  <c:v>864</c:v>
                </c:pt>
                <c:pt idx="14">
                  <c:v>886</c:v>
                </c:pt>
              </c:numCache>
            </c:numRef>
          </c:val>
          <c:extLst>
            <c:ext xmlns:c16="http://schemas.microsoft.com/office/drawing/2014/chart" uri="{C3380CC4-5D6E-409C-BE32-E72D297353CC}">
              <c16:uniqueId val="{00000000-B37F-4DB8-8249-D1FED15C366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37F-4DB8-8249-D1FED15C366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37F-4DB8-8249-D1FED15C366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264</c:v>
                </c:pt>
                <c:pt idx="3">
                  <c:v>272</c:v>
                </c:pt>
                <c:pt idx="6">
                  <c:v>265</c:v>
                </c:pt>
                <c:pt idx="9">
                  <c:v>266</c:v>
                </c:pt>
                <c:pt idx="12">
                  <c:v>273</c:v>
                </c:pt>
              </c:numCache>
            </c:numRef>
          </c:val>
          <c:extLst>
            <c:ext xmlns:c16="http://schemas.microsoft.com/office/drawing/2014/chart" uri="{C3380CC4-5D6E-409C-BE32-E72D297353CC}">
              <c16:uniqueId val="{00000003-B37F-4DB8-8249-D1FED15C366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164</c:v>
                </c:pt>
                <c:pt idx="3">
                  <c:v>153</c:v>
                </c:pt>
                <c:pt idx="6">
                  <c:v>148</c:v>
                </c:pt>
                <c:pt idx="9">
                  <c:v>196</c:v>
                </c:pt>
                <c:pt idx="12">
                  <c:v>197</c:v>
                </c:pt>
              </c:numCache>
            </c:numRef>
          </c:val>
          <c:extLst>
            <c:ext xmlns:c16="http://schemas.microsoft.com/office/drawing/2014/chart" uri="{C3380CC4-5D6E-409C-BE32-E72D297353CC}">
              <c16:uniqueId val="{00000004-B37F-4DB8-8249-D1FED15C366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37F-4DB8-8249-D1FED15C366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37F-4DB8-8249-D1FED15C366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453</c:v>
                </c:pt>
                <c:pt idx="3">
                  <c:v>504</c:v>
                </c:pt>
                <c:pt idx="6">
                  <c:v>609</c:v>
                </c:pt>
                <c:pt idx="9">
                  <c:v>636</c:v>
                </c:pt>
                <c:pt idx="12">
                  <c:v>665</c:v>
                </c:pt>
              </c:numCache>
            </c:numRef>
          </c:val>
          <c:extLst>
            <c:ext xmlns:c16="http://schemas.microsoft.com/office/drawing/2014/chart" uri="{C3380CC4-5D6E-409C-BE32-E72D297353CC}">
              <c16:uniqueId val="{00000007-B37F-4DB8-8249-D1FED15C366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12</c:v>
                </c:pt>
                <c:pt idx="2">
                  <c:v>#N/A</c:v>
                </c:pt>
                <c:pt idx="3">
                  <c:v>#N/A</c:v>
                </c:pt>
                <c:pt idx="4">
                  <c:v>80</c:v>
                </c:pt>
                <c:pt idx="5">
                  <c:v>#N/A</c:v>
                </c:pt>
                <c:pt idx="6">
                  <c:v>#N/A</c:v>
                </c:pt>
                <c:pt idx="7">
                  <c:v>170</c:v>
                </c:pt>
                <c:pt idx="8">
                  <c:v>#N/A</c:v>
                </c:pt>
                <c:pt idx="9">
                  <c:v>#N/A</c:v>
                </c:pt>
                <c:pt idx="10">
                  <c:v>234</c:v>
                </c:pt>
                <c:pt idx="11">
                  <c:v>#N/A</c:v>
                </c:pt>
                <c:pt idx="12">
                  <c:v>#N/A</c:v>
                </c:pt>
                <c:pt idx="13">
                  <c:v>249</c:v>
                </c:pt>
                <c:pt idx="14">
                  <c:v>#N/A</c:v>
                </c:pt>
              </c:numCache>
            </c:numRef>
          </c:val>
          <c:smooth val="0"/>
          <c:extLst>
            <c:ext xmlns:c16="http://schemas.microsoft.com/office/drawing/2014/chart" uri="{C3380CC4-5D6E-409C-BE32-E72D297353CC}">
              <c16:uniqueId val="{00000008-B37F-4DB8-8249-D1FED15C366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8604</c:v>
                </c:pt>
                <c:pt idx="5">
                  <c:v>8692</c:v>
                </c:pt>
                <c:pt idx="8">
                  <c:v>8353</c:v>
                </c:pt>
                <c:pt idx="11">
                  <c:v>7843</c:v>
                </c:pt>
                <c:pt idx="14">
                  <c:v>7766</c:v>
                </c:pt>
              </c:numCache>
            </c:numRef>
          </c:val>
          <c:extLst>
            <c:ext xmlns:c16="http://schemas.microsoft.com/office/drawing/2014/chart" uri="{C3380CC4-5D6E-409C-BE32-E72D297353CC}">
              <c16:uniqueId val="{00000000-3C34-4F3C-A5E8-BC6AA54FAB2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2017</c:v>
                </c:pt>
                <c:pt idx="5">
                  <c:v>2406</c:v>
                </c:pt>
                <c:pt idx="8">
                  <c:v>2338</c:v>
                </c:pt>
                <c:pt idx="11">
                  <c:v>1804</c:v>
                </c:pt>
                <c:pt idx="14">
                  <c:v>1697</c:v>
                </c:pt>
              </c:numCache>
            </c:numRef>
          </c:val>
          <c:extLst>
            <c:ext xmlns:c16="http://schemas.microsoft.com/office/drawing/2014/chart" uri="{C3380CC4-5D6E-409C-BE32-E72D297353CC}">
              <c16:uniqueId val="{00000001-3C34-4F3C-A5E8-BC6AA54FAB2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3236</c:v>
                </c:pt>
                <c:pt idx="5">
                  <c:v>3860</c:v>
                </c:pt>
                <c:pt idx="8">
                  <c:v>4544</c:v>
                </c:pt>
                <c:pt idx="11">
                  <c:v>4756</c:v>
                </c:pt>
                <c:pt idx="14">
                  <c:v>5530</c:v>
                </c:pt>
              </c:numCache>
            </c:numRef>
          </c:val>
          <c:extLst>
            <c:ext xmlns:c16="http://schemas.microsoft.com/office/drawing/2014/chart" uri="{C3380CC4-5D6E-409C-BE32-E72D297353CC}">
              <c16:uniqueId val="{00000002-3C34-4F3C-A5E8-BC6AA54FAB2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242</c:v>
                </c:pt>
                <c:pt idx="3">
                  <c:v>0</c:v>
                </c:pt>
                <c:pt idx="6">
                  <c:v>0</c:v>
                </c:pt>
                <c:pt idx="9">
                  <c:v>0</c:v>
                </c:pt>
                <c:pt idx="12">
                  <c:v>201</c:v>
                </c:pt>
              </c:numCache>
            </c:numRef>
          </c:val>
          <c:extLst>
            <c:ext xmlns:c16="http://schemas.microsoft.com/office/drawing/2014/chart" uri="{C3380CC4-5D6E-409C-BE32-E72D297353CC}">
              <c16:uniqueId val="{00000003-3C34-4F3C-A5E8-BC6AA54FAB2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C34-4F3C-A5E8-BC6AA54FAB2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C34-4F3C-A5E8-BC6AA54FAB2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832</c:v>
                </c:pt>
                <c:pt idx="3">
                  <c:v>810</c:v>
                </c:pt>
                <c:pt idx="6">
                  <c:v>811</c:v>
                </c:pt>
                <c:pt idx="9">
                  <c:v>794</c:v>
                </c:pt>
                <c:pt idx="12">
                  <c:v>839</c:v>
                </c:pt>
              </c:numCache>
            </c:numRef>
          </c:val>
          <c:extLst>
            <c:ext xmlns:c16="http://schemas.microsoft.com/office/drawing/2014/chart" uri="{C3380CC4-5D6E-409C-BE32-E72D297353CC}">
              <c16:uniqueId val="{00000006-3C34-4F3C-A5E8-BC6AA54FAB2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4304</c:v>
                </c:pt>
                <c:pt idx="3">
                  <c:v>3965</c:v>
                </c:pt>
                <c:pt idx="6">
                  <c:v>3638</c:v>
                </c:pt>
                <c:pt idx="9">
                  <c:v>3369</c:v>
                </c:pt>
                <c:pt idx="12">
                  <c:v>3118</c:v>
                </c:pt>
              </c:numCache>
            </c:numRef>
          </c:val>
          <c:extLst>
            <c:ext xmlns:c16="http://schemas.microsoft.com/office/drawing/2014/chart" uri="{C3380CC4-5D6E-409C-BE32-E72D297353CC}">
              <c16:uniqueId val="{00000007-3C34-4F3C-A5E8-BC6AA54FAB2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2715</c:v>
                </c:pt>
                <c:pt idx="3">
                  <c:v>2555</c:v>
                </c:pt>
                <c:pt idx="6">
                  <c:v>2472</c:v>
                </c:pt>
                <c:pt idx="9">
                  <c:v>2363</c:v>
                </c:pt>
                <c:pt idx="12">
                  <c:v>2434</c:v>
                </c:pt>
              </c:numCache>
            </c:numRef>
          </c:val>
          <c:extLst>
            <c:ext xmlns:c16="http://schemas.microsoft.com/office/drawing/2014/chart" uri="{C3380CC4-5D6E-409C-BE32-E72D297353CC}">
              <c16:uniqueId val="{00000008-3C34-4F3C-A5E8-BC6AA54FAB2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3C34-4F3C-A5E8-BC6AA54FAB2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8376</c:v>
                </c:pt>
                <c:pt idx="3">
                  <c:v>8739</c:v>
                </c:pt>
                <c:pt idx="6">
                  <c:v>8243</c:v>
                </c:pt>
                <c:pt idx="9">
                  <c:v>7699</c:v>
                </c:pt>
                <c:pt idx="12">
                  <c:v>7382</c:v>
                </c:pt>
              </c:numCache>
            </c:numRef>
          </c:val>
          <c:extLst>
            <c:ext xmlns:c16="http://schemas.microsoft.com/office/drawing/2014/chart" uri="{C3380CC4-5D6E-409C-BE32-E72D297353CC}">
              <c16:uniqueId val="{0000000A-3C34-4F3C-A5E8-BC6AA54FAB2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2612</c:v>
                </c:pt>
                <c:pt idx="2">
                  <c:v>#N/A</c:v>
                </c:pt>
                <c:pt idx="3">
                  <c:v>#N/A</c:v>
                </c:pt>
                <c:pt idx="4">
                  <c:v>1111</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C34-4F3C-A5E8-BC6AA54FAB2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2642</c:v>
                </c:pt>
                <c:pt idx="1">
                  <c:v>2899</c:v>
                </c:pt>
                <c:pt idx="2">
                  <c:v>3859</c:v>
                </c:pt>
              </c:numCache>
            </c:numRef>
          </c:val>
          <c:extLst>
            <c:ext xmlns:c16="http://schemas.microsoft.com/office/drawing/2014/chart" uri="{C3380CC4-5D6E-409C-BE32-E72D297353CC}">
              <c16:uniqueId val="{00000000-44C9-43AF-A5F1-49089428986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27</c:v>
                </c:pt>
                <c:pt idx="1">
                  <c:v>74</c:v>
                </c:pt>
                <c:pt idx="2">
                  <c:v>95</c:v>
                </c:pt>
              </c:numCache>
            </c:numRef>
          </c:val>
          <c:extLst>
            <c:ext xmlns:c16="http://schemas.microsoft.com/office/drawing/2014/chart" uri="{C3380CC4-5D6E-409C-BE32-E72D297353CC}">
              <c16:uniqueId val="{00000001-44C9-43AF-A5F1-49089428986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803</c:v>
                </c:pt>
                <c:pt idx="1">
                  <c:v>635</c:v>
                </c:pt>
                <c:pt idx="2">
                  <c:v>529</c:v>
                </c:pt>
              </c:numCache>
            </c:numRef>
          </c:val>
          <c:extLst>
            <c:ext xmlns:c16="http://schemas.microsoft.com/office/drawing/2014/chart" uri="{C3380CC4-5D6E-409C-BE32-E72D297353CC}">
              <c16:uniqueId val="{00000002-44C9-43AF-A5F1-49089428986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元年度の学校給食センター整備事業・令和２年度の学校トイレ改修事業等の元金償還開始による元利償還金の増加や、一部事務組合及びみやぎ県南中核病院への負担金が増加したことが分子の増に大きく影響してい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満期一括償還を行っていない。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施設の更新・大規模修繕が続いたことにより、地方債現在高は依然として高い状況であるものの、令和６年度は地方債の借入を要する事業の減少により、償還額が借入額を上回り地方債現在高が減少した。</a:t>
          </a:r>
        </a:p>
        <a:p>
          <a:r>
            <a:rPr kumimoji="1" lang="ja-JP" altLang="en-US" sz="1400">
              <a:latin typeface="ＭＳ ゴシック" pitchFamily="49" charset="-128"/>
              <a:ea typeface="ＭＳ ゴシック" pitchFamily="49" charset="-128"/>
            </a:rPr>
            <a:t>また、ふるさと寄附金が過去最高の寄附額となったことにより、財政調整基金に大きく積立をすることができたため、充当可能基金が増加し、分子が減少したものと考えられる。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宮城県大河原町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税の堅調な伸びや地方交付税・各種交付金の増額、ふるさと寄附金が多額となったこと等により、財政調整基金の取り崩しをしなかった。また、普通交付税再算定により措置された「臨時財政対策債償還基金費」分を減債基金へと積立てたことにより、前年度末と比較し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寄附金が過去最大の寄附額となったことから財政調整基金への積立や普通交付税再算定による減債基金への積立により基金全体の残高は増加しており、基金の規模としては過去最大となっている。財政調整基金については、引き続き想定される物価高騰や公共施設の老朽化対策、また本格化している白石川右岸河川敷等整備事業等の財政需要への対応や災害等の緊急時に迅速な対応ができるよう、適切な残高を確保していく。また、特定目的基金においては、設置条例に基づいた活用に努めるとともに、時代や財政事業に沿った運用へ最適化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　公共施設等の更新、改修及び除却に充てることを目的とする。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スポーツ振興基金　　スポーツの普及及び振興を図るために要する経費に充てることを目的とする。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　　地域における福祉活動の促進、快適な生活環境の形成等、高齢化社会に対応した施策に充てることを目的とする。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　森林環境譲与税のために設置。森林の整備及びその促進に関する施策に要する経費に充てることを目的とする。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教育振興慈愛基金　　青少年の健全育成及び教育の振興に寄与する事業に充てることを目的とする。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　金ケ瀬小学校大規模改修事業へ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百万円、舗装補修工事費へ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百万円等、各施設整備に充当するため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百万円の取り崩しを行ったため、基金残高が減少した。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　森林環境譲与税の交付により、２百万円の積立を行ったが、県内産木材を活用した授乳室の設置に２百万円の取崩を行ったことから残高は微減となった。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長寿社会対策基金・スポーツ振興基金・教育振興慈愛基金については、それぞれ目的に沿った事業に充当したことにより減となっている。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については、今後も学校教育施設の大規模修繕や、集会所の更新（集約化）への充当を予定している。公共施設等総合管理計画や個別施設計画を活用しながら、計画的な積立と活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他の基金については、基金の目的に応じた活用をするとともに、ポストコロナを契機に変化している行政需要に対応できるよう運用方法等を最適化していく。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町税の伸びや多額のふるさと寄附金により歳入が増加し、年度内の積立で約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百万円、決算積立で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百万円の積立を行ったことに加え、取崩をしなかったことにより残高は増加している。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また東日本大震災や令和元年度台風第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号等、災害対応でも基金を多く取り崩し対応してきたが、令和３年度以降、ふるさと寄附金が多額となり、歳入の余剰分を財政調整基金へ積み立てていることから増加している。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社会情勢や経済状況に応じて迅速な対応が求められる際の財源調整機能を有する基金であることから、計画的な基金の活用が求められる。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度以降、ふるさと寄附金が多額となっていることにより増加しているものの、ふるさと寄附金は経常的に見込める歳入ではないことから、増額分を今後予定している重点事業を中心に有効に活用しながらも、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％である約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億円は最低限と考え、災害発生時も迅速な住民生活の復旧の対応が可能となる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億円を基準とし残高の確保に努めていく。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令和６年度では、普通交付税の再算定にて措置された臨時財政対策債償還基金費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百万円の基金積立を行ったことにより増額となった。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施設整備事業及び大規模改修が続いたことにより公債費が増大しており、公債費負担は今後ピークを迎え見込みであるため、減債基金を有効活用し負担軽減を図っていく。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金利が上昇しており、利子負担も増加していることから、今後の社会情勢を注視し、地方債の繰上償還等も検討しつつ計画的な運用に努める。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23,297
23,112
24.99
12,718,474
12,032,724
685,339
5,846,910
7,381,720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少子化の状況でも比較的人口減少が緩やかであることや、安定した新築家屋の建築及び地価も微増な状況であることから、個人住民税や固定資産税を中心とした地方税収入は堅調に推移している。ただ、類似団体内順位で見ると低い水準にあることから、引き続き町税等の収入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68345"/>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6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14817</xdr:rowOff>
    </xdr:from>
    <xdr:to>
      <xdr:col>23</xdr:col>
      <xdr:colOff>133350</xdr:colOff>
      <xdr:row>43</xdr:row>
      <xdr:rowOff>14817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871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111777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41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159455</xdr:rowOff>
    </xdr:from>
    <xdr:to>
      <xdr:col>19</xdr:col>
      <xdr:colOff>133350</xdr:colOff>
      <xdr:row>43</xdr:row>
      <xdr:rowOff>14817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360355"/>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81845</xdr:rowOff>
    </xdr:from>
    <xdr:to>
      <xdr:col>19</xdr:col>
      <xdr:colOff>184150</xdr:colOff>
      <xdr:row>43</xdr:row>
      <xdr:rowOff>11995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22172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51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159455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3469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166810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132645</xdr:rowOff>
    </xdr:from>
    <xdr:to>
      <xdr:col>11</xdr:col>
      <xdr:colOff>31750</xdr:colOff>
      <xdr:row>42</xdr:row>
      <xdr:rowOff>146050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335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139999</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126594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107544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135467</xdr:rowOff>
    </xdr:from>
    <xdr:to>
      <xdr:col>19</xdr:col>
      <xdr:colOff>184150</xdr:colOff>
      <xdr:row>43</xdr:row>
      <xdr:rowOff>65617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50394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108655</xdr:rowOff>
    </xdr:from>
    <xdr:to>
      <xdr:col>15</xdr:col>
      <xdr:colOff>133350</xdr:colOff>
      <xdr:row>43</xdr:row>
      <xdr:rowOff>38805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23582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39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81845</xdr:rowOff>
    </xdr:from>
    <xdr:to>
      <xdr:col>7</xdr:col>
      <xdr:colOff>31750</xdr:colOff>
      <xdr:row>43</xdr:row>
      <xdr:rowOff>11995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168222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36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給与改定や会計年度任用職員への手当の増加に伴う人件費や物件費の増加により、経常的経費が増加している。加えて、過去に行った大規模事業に係る地方債の元金償還も開始しており、義務的経費の増加は顕著となっている。また、臨時財政対策債の借入も行わなかったため、経常収支比率は全国平均・宮城県平均を大きく上回っており、類似団体内でもトップレベルに高い比率とな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今後も人件費・公債費等の経常経費は増加が見込まれるため、財政運営の硬直化に陥らないよう十分に留意し、優先度を見極め事務事業の計画的な縮小・廃止を図ることで、経常経費の削減に努める。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21907</xdr:rowOff>
    </xdr:from>
    <xdr:to>
      <xdr:col>23</xdr:col>
      <xdr:colOff>133350</xdr:colOff>
      <xdr:row>66</xdr:row>
      <xdr:rowOff>142875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37457"/>
          <a:ext cx="0" cy="13211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114952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3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142875</xdr:rowOff>
    </xdr:from>
    <xdr:to>
      <xdr:col>24</xdr:col>
      <xdr:colOff>12700</xdr:colOff>
      <xdr:row>66</xdr:row>
      <xdr:rowOff>142875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4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108284</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8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21907</xdr:rowOff>
    </xdr:from>
    <xdr:to>
      <xdr:col>24</xdr:col>
      <xdr:colOff>12700</xdr:colOff>
      <xdr:row>59</xdr:row>
      <xdr:rowOff>21907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3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76518</xdr:rowOff>
    </xdr:from>
    <xdr:to>
      <xdr:col>23</xdr:col>
      <xdr:colOff>133350</xdr:colOff>
      <xdr:row>66</xdr:row>
      <xdr:rowOff>76518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39221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37799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67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12700</xdr:rowOff>
    </xdr:from>
    <xdr:to>
      <xdr:col>19</xdr:col>
      <xdr:colOff>133350</xdr:colOff>
      <xdr:row>66</xdr:row>
      <xdr:rowOff>76518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156950"/>
          <a:ext cx="889000" cy="23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120984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57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33338</xdr:rowOff>
    </xdr:from>
    <xdr:to>
      <xdr:col>15</xdr:col>
      <xdr:colOff>82550</xdr:colOff>
      <xdr:row>65</xdr:row>
      <xdr:rowOff>12700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1006138"/>
          <a:ext cx="889000" cy="15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72072</xdr:rowOff>
    </xdr:from>
    <xdr:to>
      <xdr:col>15</xdr:col>
      <xdr:colOff>133350</xdr:colOff>
      <xdr:row>63</xdr:row>
      <xdr:rowOff>2222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12399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27305</xdr:rowOff>
    </xdr:from>
    <xdr:to>
      <xdr:col>11</xdr:col>
      <xdr:colOff>31750</xdr:colOff>
      <xdr:row>64</xdr:row>
      <xdr:rowOff>33338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1000105"/>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2222</xdr:rowOff>
    </xdr:from>
    <xdr:to>
      <xdr:col>11</xdr:col>
      <xdr:colOff>82550</xdr:colOff>
      <xdr:row>61</xdr:row>
      <xdr:rowOff>103822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113999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150495</xdr:rowOff>
    </xdr:from>
    <xdr:to>
      <xdr:col>7</xdr:col>
      <xdr:colOff>31750</xdr:colOff>
      <xdr:row>63</xdr:row>
      <xdr:rowOff>80645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90822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25718</xdr:rowOff>
    </xdr:from>
    <xdr:to>
      <xdr:col>23</xdr:col>
      <xdr:colOff>184150</xdr:colOff>
      <xdr:row>66</xdr:row>
      <xdr:rowOff>127318</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34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93045</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237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25718</xdr:rowOff>
    </xdr:from>
    <xdr:to>
      <xdr:col>19</xdr:col>
      <xdr:colOff>184150</xdr:colOff>
      <xdr:row>66</xdr:row>
      <xdr:rowOff>127318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34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112095</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427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133350</xdr:rowOff>
    </xdr:from>
    <xdr:to>
      <xdr:col>15</xdr:col>
      <xdr:colOff>133350</xdr:colOff>
      <xdr:row>65</xdr:row>
      <xdr:rowOff>63500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48277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153988</xdr:rowOff>
    </xdr:from>
    <xdr:to>
      <xdr:col>11</xdr:col>
      <xdr:colOff>82550</xdr:colOff>
      <xdr:row>64</xdr:row>
      <xdr:rowOff>84138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68915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147955</xdr:rowOff>
    </xdr:from>
    <xdr:to>
      <xdr:col>7</xdr:col>
      <xdr:colOff>31750</xdr:colOff>
      <xdr:row>64</xdr:row>
      <xdr:rowOff>78105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62882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035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[212,674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ふるさと寄附金が過去最高の寄附額となったことから、返礼品送付等に係る委託料等の経費も比例して増額していることが類似団体平均を大幅に上回っている要因と思われる。白石川右岸河川敷等整備事業に係る委託料や接種対象拡充による予防接種委託料等政策的なものも追加となったため増加している。</a:t>
          </a:r>
        </a:p>
        <a:p>
          <a:r>
            <a:rPr kumimoji="1" lang="ja-JP" altLang="en-US" sz="1200">
              <a:latin typeface="ＭＳ Ｐゴシック" panose="020B0600070205080204" pitchFamily="50" charset="-128"/>
              <a:ea typeface="ＭＳ Ｐゴシック" panose="020B0600070205080204" pitchFamily="50" charset="-128"/>
            </a:rPr>
            <a:t>公共施設の老朽化による修繕による物件費・維持補修費の増加も想定され、物価高騰や人件費高騰の影響も続くものと見込まれるため、より一層の精査による経費の削減を図るとともに、施設の維持管理については公共施設等総合管理計画及び個別施設計画を有効に活用するなどし改善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146935</xdr:rowOff>
    </xdr:from>
    <xdr:to>
      <xdr:col>23</xdr:col>
      <xdr:colOff>133350</xdr:colOff>
      <xdr:row>88</xdr:row>
      <xdr:rowOff>169224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4034385"/>
          <a:ext cx="0" cy="1222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141301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22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169224</xdr:rowOff>
    </xdr:from>
    <xdr:to>
      <xdr:col>24</xdr:col>
      <xdr:colOff>12700</xdr:colOff>
      <xdr:row>88</xdr:row>
      <xdr:rowOff>169224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256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61862</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7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146935</xdr:rowOff>
    </xdr:from>
    <xdr:to>
      <xdr:col>24</xdr:col>
      <xdr:colOff>12700</xdr:colOff>
      <xdr:row>81</xdr:row>
      <xdr:rowOff>146935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4034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151181</xdr:rowOff>
    </xdr:from>
    <xdr:to>
      <xdr:col>23</xdr:col>
      <xdr:colOff>133350</xdr:colOff>
      <xdr:row>85</xdr:row>
      <xdr:rowOff>108206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552981"/>
          <a:ext cx="838200" cy="128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22319</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4081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5792</xdr:rowOff>
    </xdr:from>
    <xdr:to>
      <xdr:col>23</xdr:col>
      <xdr:colOff>184150</xdr:colOff>
      <xdr:row>83</xdr:row>
      <xdr:rowOff>107392</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23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109950</xdr:rowOff>
    </xdr:from>
    <xdr:to>
      <xdr:col>19</xdr:col>
      <xdr:colOff>133350</xdr:colOff>
      <xdr:row>84</xdr:row>
      <xdr:rowOff>151181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3225800" y="14511750"/>
          <a:ext cx="889000" cy="41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135075</xdr:rowOff>
    </xdr:from>
    <xdr:to>
      <xdr:col>19</xdr:col>
      <xdr:colOff>184150</xdr:colOff>
      <xdr:row>83</xdr:row>
      <xdr:rowOff>65225</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19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75402</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396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78315</xdr:rowOff>
    </xdr:from>
    <xdr:to>
      <xdr:col>15</xdr:col>
      <xdr:colOff>82550</xdr:colOff>
      <xdr:row>84</xdr:row>
      <xdr:rowOff>109950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2336800" y="14480115"/>
          <a:ext cx="889000" cy="31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136348</xdr:rowOff>
    </xdr:from>
    <xdr:to>
      <xdr:col>15</xdr:col>
      <xdr:colOff>133350</xdr:colOff>
      <xdr:row>83</xdr:row>
      <xdr:rowOff>66498</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19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76675</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396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124240</xdr:rowOff>
    </xdr:from>
    <xdr:to>
      <xdr:col>11</xdr:col>
      <xdr:colOff>31750</xdr:colOff>
      <xdr:row>84</xdr:row>
      <xdr:rowOff>78315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1447800" y="14183140"/>
          <a:ext cx="889000" cy="29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103290</xdr:rowOff>
    </xdr:from>
    <xdr:to>
      <xdr:col>11</xdr:col>
      <xdr:colOff>82550</xdr:colOff>
      <xdr:row>83</xdr:row>
      <xdr:rowOff>33440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16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43617</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393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60393</xdr:rowOff>
    </xdr:from>
    <xdr:to>
      <xdr:col>7</xdr:col>
      <xdr:colOff>31750</xdr:colOff>
      <xdr:row>82</xdr:row>
      <xdr:rowOff>161993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11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720</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388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57406</xdr:rowOff>
    </xdr:from>
    <xdr:to>
      <xdr:col>23</xdr:col>
      <xdr:colOff>184150</xdr:colOff>
      <xdr:row>85</xdr:row>
      <xdr:rowOff>159006</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63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29483</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4602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100381</xdr:rowOff>
    </xdr:from>
    <xdr:to>
      <xdr:col>19</xdr:col>
      <xdr:colOff>184150</xdr:colOff>
      <xdr:row>85</xdr:row>
      <xdr:rowOff>30531</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450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15308</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4588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59150</xdr:rowOff>
    </xdr:from>
    <xdr:to>
      <xdr:col>15</xdr:col>
      <xdr:colOff>133350</xdr:colOff>
      <xdr:row>84</xdr:row>
      <xdr:rowOff>160750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446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145527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454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27515</xdr:rowOff>
    </xdr:from>
    <xdr:to>
      <xdr:col>11</xdr:col>
      <xdr:colOff>82550</xdr:colOff>
      <xdr:row>84</xdr:row>
      <xdr:rowOff>129115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442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113892</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4515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73440</xdr:rowOff>
    </xdr:from>
    <xdr:to>
      <xdr:col>7</xdr:col>
      <xdr:colOff>31750</xdr:colOff>
      <xdr:row>83</xdr:row>
      <xdr:rowOff>3590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413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159817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421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全国町村平均とほぼ同様であるが、類似団体比較では下回っている。</a:t>
          </a:r>
        </a:p>
        <a:p>
          <a:r>
            <a:rPr kumimoji="1" lang="ja-JP" altLang="en-US" sz="1200">
              <a:latin typeface="ＭＳ Ｐゴシック" panose="020B0600070205080204" pitchFamily="50" charset="-128"/>
              <a:ea typeface="ＭＳ Ｐゴシック" panose="020B0600070205080204" pitchFamily="50" charset="-128"/>
            </a:rPr>
            <a:t>定年退職者が重なる年代のピークが過ぎたことから、前年度からは若干減少した数値となっており、今後も同程度で推移するものと考えられる。</a:t>
          </a:r>
        </a:p>
        <a:p>
          <a:r>
            <a:rPr kumimoji="1" lang="ja-JP" altLang="en-US" sz="1200">
              <a:latin typeface="ＭＳ Ｐゴシック" panose="020B0600070205080204" pitchFamily="50" charset="-128"/>
              <a:ea typeface="ＭＳ Ｐゴシック" panose="020B0600070205080204" pitchFamily="50" charset="-128"/>
            </a:rPr>
            <a:t>引き続き適切な定員管理・給与水準の精査に努めていく。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89</xdr:row>
      <xdr:rowOff>138793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32807"/>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48079</xdr:rowOff>
    </xdr:from>
    <xdr:to>
      <xdr:col>81</xdr:col>
      <xdr:colOff>44450</xdr:colOff>
      <xdr:row>84</xdr:row>
      <xdr:rowOff>117021</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6179800" y="14449879"/>
          <a:ext cx="8382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124477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52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84</xdr:row>
      <xdr:rowOff>117021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90800" y="1450158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50091</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623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65314</xdr:rowOff>
    </xdr:from>
    <xdr:to>
      <xdr:col>72</xdr:col>
      <xdr:colOff>203200</xdr:colOff>
      <xdr:row>84</xdr:row>
      <xdr:rowOff>99786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401800" y="144671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12700</xdr:rowOff>
    </xdr:from>
    <xdr:to>
      <xdr:col>68</xdr:col>
      <xdr:colOff>152400</xdr:colOff>
      <xdr:row>84</xdr:row>
      <xdr:rowOff>65314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512800" y="14243050"/>
          <a:ext cx="889000"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169636</xdr:rowOff>
    </xdr:from>
    <xdr:to>
      <xdr:col>68</xdr:col>
      <xdr:colOff>203200</xdr:colOff>
      <xdr:row>85</xdr:row>
      <xdr:rowOff>99786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84563</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65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136270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168729</xdr:rowOff>
    </xdr:from>
    <xdr:to>
      <xdr:col>81</xdr:col>
      <xdr:colOff>95250</xdr:colOff>
      <xdr:row>84</xdr:row>
      <xdr:rowOff>98879</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39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13806</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244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66221</xdr:rowOff>
    </xdr:from>
    <xdr:to>
      <xdr:col>77</xdr:col>
      <xdr:colOff>95250</xdr:colOff>
      <xdr:row>84</xdr:row>
      <xdr:rowOff>167821</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6548</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42368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48986</xdr:rowOff>
    </xdr:from>
    <xdr:to>
      <xdr:col>73</xdr:col>
      <xdr:colOff>44450</xdr:colOff>
      <xdr:row>84</xdr:row>
      <xdr:rowOff>150586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160763</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14514</xdr:rowOff>
    </xdr:from>
    <xdr:to>
      <xdr:col>68</xdr:col>
      <xdr:colOff>203200</xdr:colOff>
      <xdr:row>84</xdr:row>
      <xdr:rowOff>116114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126291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133350</xdr:rowOff>
    </xdr:from>
    <xdr:to>
      <xdr:col>64</xdr:col>
      <xdr:colOff>152400</xdr:colOff>
      <xdr:row>83</xdr:row>
      <xdr:rowOff>63500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73677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396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人口</a:t>
          </a:r>
          <a:r>
            <a:rPr kumimoji="1" lang="en-US" altLang="ja-JP" sz="1200">
              <a:latin typeface="ＭＳ Ｐゴシック" panose="020B0600070205080204" pitchFamily="50" charset="-128"/>
              <a:ea typeface="ＭＳ Ｐゴシック" panose="020B0600070205080204" pitchFamily="50" charset="-128"/>
            </a:rPr>
            <a:t>1,000</a:t>
          </a:r>
          <a:r>
            <a:rPr kumimoji="1" lang="ja-JP" altLang="en-US" sz="1200">
              <a:latin typeface="ＭＳ Ｐゴシック" panose="020B0600070205080204" pitchFamily="50" charset="-128"/>
              <a:ea typeface="ＭＳ Ｐゴシック" panose="020B0600070205080204" pitchFamily="50" charset="-128"/>
            </a:rPr>
            <a:t>人当たりの職員数は、全国平均や県内平均は下回っているものの、類似団体平均では引き続き上回っている状況である。</a:t>
          </a:r>
        </a:p>
        <a:p>
          <a:r>
            <a:rPr kumimoji="1" lang="ja-JP" altLang="en-US" sz="1200">
              <a:latin typeface="ＭＳ Ｐゴシック" panose="020B0600070205080204" pitchFamily="50" charset="-128"/>
              <a:ea typeface="ＭＳ Ｐゴシック" panose="020B0600070205080204" pitchFamily="50" charset="-128"/>
            </a:rPr>
            <a:t>多様化する行政需要に対応するため、今後も職員数は増加していくものと思われる。</a:t>
          </a:r>
        </a:p>
        <a:p>
          <a:r>
            <a:rPr kumimoji="1" lang="ja-JP" altLang="en-US" sz="1200">
              <a:latin typeface="ＭＳ Ｐゴシック" panose="020B0600070205080204" pitchFamily="50" charset="-128"/>
              <a:ea typeface="ＭＳ Ｐゴシック" panose="020B0600070205080204" pitchFamily="50" charset="-128"/>
            </a:rPr>
            <a:t>引き続き定員適正化計画に基づき、適切な定員管理に努めていく。</a:t>
          </a: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8" name="定員管理の状況グラフ枠">
          <a:extLst>
            <a:ext uri="{FF2B5EF4-FFF2-40B4-BE49-F238E27FC236}">
              <a16:creationId xmlns:a16="http://schemas.microsoft.com/office/drawing/2014/main" id="{00000000-0008-0000-0300-000034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27940</xdr:rowOff>
    </xdr:from>
    <xdr:to>
      <xdr:col>81</xdr:col>
      <xdr:colOff>44450</xdr:colOff>
      <xdr:row>67</xdr:row>
      <xdr:rowOff>2258</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flipV="1">
          <a:off x="17018000" y="10143490"/>
          <a:ext cx="0" cy="13459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145785</xdr:rowOff>
    </xdr:from>
    <xdr:ext cx="762000" cy="259045"/>
    <xdr:sp macro="" textlink="">
      <xdr:nvSpPr>
        <xdr:cNvPr id="310" name="定員管理の状況最小値テキスト">
          <a:extLst>
            <a:ext uri="{FF2B5EF4-FFF2-40B4-BE49-F238E27FC236}">
              <a16:creationId xmlns:a16="http://schemas.microsoft.com/office/drawing/2014/main" id="{00000000-0008-0000-0300-000036010000}"/>
            </a:ext>
          </a:extLst>
        </xdr:cNvPr>
        <xdr:cNvSpPr txBox="1"/>
      </xdr:nvSpPr>
      <xdr:spPr>
        <a:xfrm>
          <a:off x="17106900" y="1146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2258</xdr:rowOff>
    </xdr:from>
    <xdr:to>
      <xdr:col>81</xdr:col>
      <xdr:colOff>133350</xdr:colOff>
      <xdr:row>67</xdr:row>
      <xdr:rowOff>2258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6929100" y="1148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114317</xdr:rowOff>
    </xdr:from>
    <xdr:ext cx="762000" cy="259045"/>
    <xdr:sp macro="" textlink="">
      <xdr:nvSpPr>
        <xdr:cNvPr id="312" name="定員管理の状況最大値テキスト">
          <a:extLst>
            <a:ext uri="{FF2B5EF4-FFF2-40B4-BE49-F238E27FC236}">
              <a16:creationId xmlns:a16="http://schemas.microsoft.com/office/drawing/2014/main" id="{00000000-0008-0000-0300-000038010000}"/>
            </a:ext>
          </a:extLst>
        </xdr:cNvPr>
        <xdr:cNvSpPr txBox="1"/>
      </xdr:nvSpPr>
      <xdr:spPr>
        <a:xfrm>
          <a:off x="17106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27940</xdr:rowOff>
    </xdr:from>
    <xdr:to>
      <xdr:col>81</xdr:col>
      <xdr:colOff>133350</xdr:colOff>
      <xdr:row>59</xdr:row>
      <xdr:rowOff>27940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40429</xdr:rowOff>
    </xdr:from>
    <xdr:to>
      <xdr:col>81</xdr:col>
      <xdr:colOff>44450</xdr:colOff>
      <xdr:row>62</xdr:row>
      <xdr:rowOff>52494</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179800" y="10670329"/>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170762</xdr:rowOff>
    </xdr:from>
    <xdr:ext cx="762000" cy="259045"/>
    <xdr:sp macro="" textlink="">
      <xdr:nvSpPr>
        <xdr:cNvPr id="315" name="定員管理の状況平均値テキスト">
          <a:extLst>
            <a:ext uri="{FF2B5EF4-FFF2-40B4-BE49-F238E27FC236}">
              <a16:creationId xmlns:a16="http://schemas.microsoft.com/office/drawing/2014/main" id="{00000000-0008-0000-0300-00003B010000}"/>
            </a:ext>
          </a:extLst>
        </xdr:cNvPr>
        <xdr:cNvSpPr txBox="1"/>
      </xdr:nvSpPr>
      <xdr:spPr>
        <a:xfrm>
          <a:off x="17106900" y="10286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154235</xdr:rowOff>
    </xdr:from>
    <xdr:to>
      <xdr:col>81</xdr:col>
      <xdr:colOff>95250</xdr:colOff>
      <xdr:row>61</xdr:row>
      <xdr:rowOff>84385</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6967200" y="1044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136807</xdr:rowOff>
    </xdr:from>
    <xdr:to>
      <xdr:col>77</xdr:col>
      <xdr:colOff>44450</xdr:colOff>
      <xdr:row>62</xdr:row>
      <xdr:rowOff>40429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5290800" y="10595257"/>
          <a:ext cx="889000" cy="7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152894</xdr:rowOff>
    </xdr:from>
    <xdr:to>
      <xdr:col>77</xdr:col>
      <xdr:colOff>95250</xdr:colOff>
      <xdr:row>61</xdr:row>
      <xdr:rowOff>83044</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129000" y="1043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93221</xdr:rowOff>
    </xdr:from>
    <xdr:ext cx="7366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5798800" y="10208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109996</xdr:rowOff>
    </xdr:from>
    <xdr:to>
      <xdr:col>72</xdr:col>
      <xdr:colOff>203200</xdr:colOff>
      <xdr:row>61</xdr:row>
      <xdr:rowOff>136807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4401800" y="10568446"/>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142170</xdr:rowOff>
    </xdr:from>
    <xdr:to>
      <xdr:col>73</xdr:col>
      <xdr:colOff>44450</xdr:colOff>
      <xdr:row>61</xdr:row>
      <xdr:rowOff>72320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5240000" y="104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82497</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4909800" y="1019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109996</xdr:rowOff>
    </xdr:from>
    <xdr:to>
      <xdr:col>68</xdr:col>
      <xdr:colOff>152400</xdr:colOff>
      <xdr:row>61</xdr:row>
      <xdr:rowOff>114018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3512800" y="10568446"/>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130104</xdr:rowOff>
    </xdr:from>
    <xdr:to>
      <xdr:col>68</xdr:col>
      <xdr:colOff>203200</xdr:colOff>
      <xdr:row>61</xdr:row>
      <xdr:rowOff>60254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351000" y="1041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70431</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020800" y="1018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120721</xdr:rowOff>
    </xdr:from>
    <xdr:to>
      <xdr:col>64</xdr:col>
      <xdr:colOff>152400</xdr:colOff>
      <xdr:row>61</xdr:row>
      <xdr:rowOff>50871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3462000" y="1040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61048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131800" y="10176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1694</xdr:rowOff>
    </xdr:from>
    <xdr:to>
      <xdr:col>81</xdr:col>
      <xdr:colOff>95250</xdr:colOff>
      <xdr:row>62</xdr:row>
      <xdr:rowOff>103294</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6967200" y="106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145221</xdr:rowOff>
    </xdr:from>
    <xdr:ext cx="762000" cy="259045"/>
    <xdr:sp macro="" textlink="">
      <xdr:nvSpPr>
        <xdr:cNvPr id="334" name="定員管理の状況該当値テキスト">
          <a:extLst>
            <a:ext uri="{FF2B5EF4-FFF2-40B4-BE49-F238E27FC236}">
              <a16:creationId xmlns:a16="http://schemas.microsoft.com/office/drawing/2014/main" id="{00000000-0008-0000-0300-00004E010000}"/>
            </a:ext>
          </a:extLst>
        </xdr:cNvPr>
        <xdr:cNvSpPr txBox="1"/>
      </xdr:nvSpPr>
      <xdr:spPr>
        <a:xfrm>
          <a:off x="17106900" y="10603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161079</xdr:rowOff>
    </xdr:from>
    <xdr:to>
      <xdr:col>77</xdr:col>
      <xdr:colOff>95250</xdr:colOff>
      <xdr:row>62</xdr:row>
      <xdr:rowOff>91229</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129000" y="1061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76006</xdr:rowOff>
    </xdr:from>
    <xdr:ext cx="7366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798800" y="10705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86007</xdr:rowOff>
    </xdr:from>
    <xdr:to>
      <xdr:col>73</xdr:col>
      <xdr:colOff>44450</xdr:colOff>
      <xdr:row>62</xdr:row>
      <xdr:rowOff>16157</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5240000" y="10544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934</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909800" y="1063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59196</xdr:rowOff>
    </xdr:from>
    <xdr:to>
      <xdr:col>68</xdr:col>
      <xdr:colOff>203200</xdr:colOff>
      <xdr:row>61</xdr:row>
      <xdr:rowOff>160796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4351000" y="10517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145573</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1060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63218</xdr:rowOff>
    </xdr:from>
    <xdr:to>
      <xdr:col>64</xdr:col>
      <xdr:colOff>152400</xdr:colOff>
      <xdr:row>61</xdr:row>
      <xdr:rowOff>164818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3462000" y="1052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149595</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1060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令和元年度借入の学校給食センター整備事業・令和２年度借入の学校トイレ改修事業等の地方債の元金償還開始により、実質公債費比率は４年連続の上昇となった。類似団体平均は下回っているものの、中学校体育館の建設事業を始めとした数年間続いた施設の更新・大規模改修に係る借入の元金償還が開始され、白石川右岸河川敷整備事業等の新規事業に係る地方債の借入も予定していることから、今後も実質公債費比率は上昇傾向で推移するものと見込んでいる。</a:t>
          </a:r>
        </a:p>
        <a:p>
          <a:r>
            <a:rPr kumimoji="1" lang="ja-JP" altLang="en-US" sz="1200">
              <a:latin typeface="ＭＳ Ｐゴシック" panose="020B0600070205080204" pitchFamily="50" charset="-128"/>
              <a:ea typeface="ＭＳ Ｐゴシック" panose="020B0600070205080204" pitchFamily="50" charset="-128"/>
            </a:rPr>
            <a:t>可能な限り借入額を抑制するとともに、減債基金等を有効活用し、繰上償還も行いながら、実質公債費比率上昇を緩やかにするよう努めていく。</a:t>
          </a:r>
        </a:p>
      </xdr:txBody>
    </xdr:sp>
    <xdr:clientData/>
  </xdr:twoCellAnchor>
  <xdr:oneCellAnchor>
    <xdr:from>
      <xdr:col>61</xdr:col>
      <xdr:colOff>6350</xdr:colOff>
      <xdr:row>32</xdr:row>
      <xdr:rowOff>101600</xdr:rowOff>
    </xdr:from>
    <xdr:ext cx="298543" cy="22570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138430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175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110507</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82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138430</xdr:rowOff>
    </xdr:from>
    <xdr:to>
      <xdr:col>81</xdr:col>
      <xdr:colOff>133350</xdr:colOff>
      <xdr:row>45</xdr:row>
      <xdr:rowOff>138430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85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161713</xdr:rowOff>
    </xdr:from>
    <xdr:to>
      <xdr:col>81</xdr:col>
      <xdr:colOff>44450</xdr:colOff>
      <xdr:row>40</xdr:row>
      <xdr:rowOff>78740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179800" y="6848263"/>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41063</xdr:rowOff>
    </xdr:from>
    <xdr:to>
      <xdr:col>77</xdr:col>
      <xdr:colOff>44450</xdr:colOff>
      <xdr:row>39</xdr:row>
      <xdr:rowOff>161713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5290800" y="672761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99906</xdr:rowOff>
    </xdr:from>
    <xdr:to>
      <xdr:col>72</xdr:col>
      <xdr:colOff>203200</xdr:colOff>
      <xdr:row>39</xdr:row>
      <xdr:rowOff>41063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4401800" y="6615006"/>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43604</xdr:rowOff>
    </xdr:from>
    <xdr:to>
      <xdr:col>68</xdr:col>
      <xdr:colOff>152400</xdr:colOff>
      <xdr:row>38</xdr:row>
      <xdr:rowOff>99906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3512800" y="6558704"/>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44467</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73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110913</xdr:rowOff>
    </xdr:from>
    <xdr:to>
      <xdr:col>77</xdr:col>
      <xdr:colOff>95250</xdr:colOff>
      <xdr:row>40</xdr:row>
      <xdr:rowOff>41063</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679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51240</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566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161713</xdr:rowOff>
    </xdr:from>
    <xdr:to>
      <xdr:col>73</xdr:col>
      <xdr:colOff>44450</xdr:colOff>
      <xdr:row>39</xdr:row>
      <xdr:rowOff>91863</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667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102040</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44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49106</xdr:rowOff>
    </xdr:from>
    <xdr:to>
      <xdr:col>68</xdr:col>
      <xdr:colOff>203200</xdr:colOff>
      <xdr:row>38</xdr:row>
      <xdr:rowOff>150706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656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160884</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333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164254</xdr:rowOff>
    </xdr:from>
    <xdr:to>
      <xdr:col>64</xdr:col>
      <xdr:colOff>152400</xdr:colOff>
      <xdr:row>38</xdr:row>
      <xdr:rowOff>94404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650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104580</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27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施設の更新・大規模修繕が続いたことにより、地方債現在高は依然として高い状況であるものの、新たな地方債の借入の抑制により償還額が借入額を大きく上回り地方債現在高が減少したこと、また基金への積立を行ったことにより充当可能基金額が増え、将来負担比率は３年連続で「数値なし」となった。</a:t>
          </a:r>
        </a:p>
        <a:p>
          <a:r>
            <a:rPr kumimoji="1" lang="ja-JP" altLang="en-US" sz="1100">
              <a:latin typeface="ＭＳ Ｐゴシック" panose="020B0600070205080204" pitchFamily="50" charset="-128"/>
              <a:ea typeface="ＭＳ Ｐゴシック" panose="020B0600070205080204" pitchFamily="50" charset="-128"/>
            </a:rPr>
            <a:t>この結果はふるさと寄附金による収入増が起因しているところが大きいが、ふるさと寄附金は経常的に見込める歳入ではなく、また今後も学校施設をはじめとした公共施設の大規模修繕や新規事業による地方債の借入が予定されていることから、計画的な基金運用による地方債の借入抑制や繰上償還等をおこない、将来負担の軽減に努めていく。</a:t>
          </a: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15</xdr:row>
      <xdr:rowOff>132715</xdr:rowOff>
    </xdr:from>
    <xdr:to>
      <xdr:col>68</xdr:col>
      <xdr:colOff>152400</xdr:colOff>
      <xdr:row>19</xdr:row>
      <xdr:rowOff>46718</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3512800" y="2704465"/>
          <a:ext cx="889000" cy="599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22877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251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50800</xdr:rowOff>
    </xdr:from>
    <xdr:to>
      <xdr:col>81</xdr:col>
      <xdr:colOff>95250</xdr:colOff>
      <xdr:row>13</xdr:row>
      <xdr:rowOff>152400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27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43906</xdr:rowOff>
    </xdr:from>
    <xdr:to>
      <xdr:col>73</xdr:col>
      <xdr:colOff>44450</xdr:colOff>
      <xdr:row>13</xdr:row>
      <xdr:rowOff>145506</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2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155683</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04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112849</xdr:rowOff>
    </xdr:from>
    <xdr:to>
      <xdr:col>68</xdr:col>
      <xdr:colOff>203200</xdr:colOff>
      <xdr:row>14</xdr:row>
      <xdr:rowOff>42999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53176</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11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129268</xdr:rowOff>
    </xdr:from>
    <xdr:to>
      <xdr:col>64</xdr:col>
      <xdr:colOff>152400</xdr:colOff>
      <xdr:row>15</xdr:row>
      <xdr:rowOff>59418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52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69595</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298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81915</xdr:rowOff>
    </xdr:from>
    <xdr:to>
      <xdr:col>68</xdr:col>
      <xdr:colOff>203200</xdr:colOff>
      <xdr:row>16</xdr:row>
      <xdr:rowOff>12065</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4351000" y="265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168292</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740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167368</xdr:rowOff>
    </xdr:from>
    <xdr:to>
      <xdr:col>64</xdr:col>
      <xdr:colOff>152400</xdr:colOff>
      <xdr:row>19</xdr:row>
      <xdr:rowOff>97518</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3462000" y="325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82295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333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23,297
23,112
24.99
12,718,474
12,032,724
685,339
5,846,910
7,381,720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定年退職者が重なる年代のピークが過ぎ、退職者が少ないことや、会計年度任用職員に係る経費の増等により、人件費は増加傾向である。</a:t>
          </a:r>
        </a:p>
        <a:p>
          <a:r>
            <a:rPr kumimoji="1" lang="ja-JP" altLang="en-US" sz="1200">
              <a:latin typeface="ＭＳ Ｐゴシック" panose="020B0600070205080204" pitchFamily="50" charset="-128"/>
              <a:ea typeface="ＭＳ Ｐゴシック" panose="020B0600070205080204" pitchFamily="50" charset="-128"/>
            </a:rPr>
            <a:t>今後も重点事業に係る人員の増や、給与改定・会計年度任用職員に係る経費の増等により、さらに増加していくと考えられる。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40</xdr:row>
      <xdr:rowOff>127000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92876"/>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99077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127000</xdr:rowOff>
    </xdr:from>
    <xdr:to>
      <xdr:col>24</xdr:col>
      <xdr:colOff>114300</xdr:colOff>
      <xdr:row>40</xdr:row>
      <xdr:rowOff>127000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156718</xdr:rowOff>
    </xdr:from>
    <xdr:to>
      <xdr:col>24</xdr:col>
      <xdr:colOff>25400</xdr:colOff>
      <xdr:row>38</xdr:row>
      <xdr:rowOff>17272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0036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165879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83566</xdr:rowOff>
    </xdr:from>
    <xdr:to>
      <xdr:col>19</xdr:col>
      <xdr:colOff>187325</xdr:colOff>
      <xdr:row>37</xdr:row>
      <xdr:rowOff>156718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2721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51562</xdr:rowOff>
    </xdr:from>
    <xdr:to>
      <xdr:col>15</xdr:col>
      <xdr:colOff>98425</xdr:colOff>
      <xdr:row>37</xdr:row>
      <xdr:rowOff>83566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9521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117348</xdr:rowOff>
    </xdr:from>
    <xdr:to>
      <xdr:col>15</xdr:col>
      <xdr:colOff>149225</xdr:colOff>
      <xdr:row>37</xdr:row>
      <xdr:rowOff>47498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57675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51562</xdr:rowOff>
    </xdr:from>
    <xdr:to>
      <xdr:col>11</xdr:col>
      <xdr:colOff>9525</xdr:colOff>
      <xdr:row>37</xdr:row>
      <xdr:rowOff>69850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952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89916</xdr:rowOff>
    </xdr:from>
    <xdr:to>
      <xdr:col>11</xdr:col>
      <xdr:colOff>60325</xdr:colOff>
      <xdr:row>37</xdr:row>
      <xdr:rowOff>20066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30243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109999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105918</xdr:rowOff>
    </xdr:from>
    <xdr:to>
      <xdr:col>20</xdr:col>
      <xdr:colOff>38100</xdr:colOff>
      <xdr:row>38</xdr:row>
      <xdr:rowOff>36068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20845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35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32766</xdr:rowOff>
    </xdr:from>
    <xdr:to>
      <xdr:col>15</xdr:col>
      <xdr:colOff>149225</xdr:colOff>
      <xdr:row>37</xdr:row>
      <xdr:rowOff>134366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119143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762</xdr:rowOff>
    </xdr:from>
    <xdr:to>
      <xdr:col>11</xdr:col>
      <xdr:colOff>60325</xdr:colOff>
      <xdr:row>37</xdr:row>
      <xdr:rowOff>102362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87139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助成対象の拡充による予防接種委託料の増（</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百万円）やシステム更新に伴うセキュリティ強化対策システム賃借料（</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百万円）が新規事業での増加となっている。既存事業においても、給食用の賄材料費・配送業務委託料の増（</a:t>
          </a:r>
          <a:r>
            <a:rPr kumimoji="1" lang="en-US" altLang="ja-JP" sz="1200">
              <a:latin typeface="ＭＳ Ｐゴシック" panose="020B0600070205080204" pitchFamily="50" charset="-128"/>
              <a:ea typeface="ＭＳ Ｐゴシック" panose="020B0600070205080204" pitchFamily="50" charset="-128"/>
            </a:rPr>
            <a:t>+15</a:t>
          </a:r>
          <a:r>
            <a:rPr kumimoji="1" lang="ja-JP" altLang="en-US" sz="1200">
              <a:latin typeface="ＭＳ Ｐゴシック" panose="020B0600070205080204" pitchFamily="50" charset="-128"/>
              <a:ea typeface="ＭＳ Ｐゴシック" panose="020B0600070205080204" pitchFamily="50" charset="-128"/>
            </a:rPr>
            <a:t>百万円）や、ごみ収集運搬委託料の増（</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百万円）をはじめとして、物価高騰により全体的に増加している。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物価高騰の収束の見通しは立たず、今後も増加していくものと見込まれる。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18415</xdr:rowOff>
    </xdr:from>
    <xdr:to>
      <xdr:col>82</xdr:col>
      <xdr:colOff>107950</xdr:colOff>
      <xdr:row>21</xdr:row>
      <xdr:rowOff>12700</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41871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156227</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58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12700</xdr:rowOff>
    </xdr:from>
    <xdr:to>
      <xdr:col>82</xdr:col>
      <xdr:colOff>196850</xdr:colOff>
      <xdr:row>21</xdr:row>
      <xdr:rowOff>12700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613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104792</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16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18415</xdr:rowOff>
    </xdr:from>
    <xdr:to>
      <xdr:col>82</xdr:col>
      <xdr:colOff>196850</xdr:colOff>
      <xdr:row>14</xdr:row>
      <xdr:rowOff>18415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41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18415</xdr:rowOff>
    </xdr:from>
    <xdr:to>
      <xdr:col>82</xdr:col>
      <xdr:colOff>107950</xdr:colOff>
      <xdr:row>17</xdr:row>
      <xdr:rowOff>121285</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933065"/>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58437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630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41910</xdr:rowOff>
    </xdr:from>
    <xdr:to>
      <xdr:col>82</xdr:col>
      <xdr:colOff>158750</xdr:colOff>
      <xdr:row>16</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132715</xdr:rowOff>
    </xdr:from>
    <xdr:to>
      <xdr:col>78</xdr:col>
      <xdr:colOff>69850</xdr:colOff>
      <xdr:row>17</xdr:row>
      <xdr:rowOff>18415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87591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36195</xdr:rowOff>
    </xdr:from>
    <xdr:to>
      <xdr:col>78</xdr:col>
      <xdr:colOff>120650</xdr:colOff>
      <xdr:row>16</xdr:row>
      <xdr:rowOff>137795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77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147972</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54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127000</xdr:rowOff>
    </xdr:from>
    <xdr:to>
      <xdr:col>73</xdr:col>
      <xdr:colOff>180975</xdr:colOff>
      <xdr:row>16</xdr:row>
      <xdr:rowOff>132715</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87020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119397</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127000</xdr:rowOff>
    </xdr:from>
    <xdr:to>
      <xdr:col>69</xdr:col>
      <xdr:colOff>92075</xdr:colOff>
      <xdr:row>16</xdr:row>
      <xdr:rowOff>155575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8702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110490</xdr:rowOff>
    </xdr:from>
    <xdr:to>
      <xdr:col>69</xdr:col>
      <xdr:colOff>142875</xdr:colOff>
      <xdr:row>16</xdr:row>
      <xdr:rowOff>40640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50817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150495</xdr:rowOff>
    </xdr:from>
    <xdr:to>
      <xdr:col>65</xdr:col>
      <xdr:colOff>53975</xdr:colOff>
      <xdr:row>16</xdr:row>
      <xdr:rowOff>80645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72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90822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491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70485</xdr:rowOff>
    </xdr:from>
    <xdr:to>
      <xdr:col>82</xdr:col>
      <xdr:colOff>158750</xdr:colOff>
      <xdr:row>18</xdr:row>
      <xdr:rowOff>635</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985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42562</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95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139065</xdr:rowOff>
    </xdr:from>
    <xdr:to>
      <xdr:col>78</xdr:col>
      <xdr:colOff>120650</xdr:colOff>
      <xdr:row>17</xdr:row>
      <xdr:rowOff>69215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88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53992</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968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81915</xdr:rowOff>
    </xdr:from>
    <xdr:to>
      <xdr:col>74</xdr:col>
      <xdr:colOff>31750</xdr:colOff>
      <xdr:row>17</xdr:row>
      <xdr:rowOff>12065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82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168292</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911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76200</xdr:rowOff>
    </xdr:from>
    <xdr:to>
      <xdr:col>69</xdr:col>
      <xdr:colOff>142875</xdr:colOff>
      <xdr:row>17</xdr:row>
      <xdr:rowOff>6350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104775</xdr:rowOff>
    </xdr:from>
    <xdr:to>
      <xdr:col>65</xdr:col>
      <xdr:colOff>53975</xdr:colOff>
      <xdr:row>17</xdr:row>
      <xdr:rowOff>34925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84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19702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93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補助事業が多いことから経常収支比率は横ばいであるものの、公定価格の改定による保育施設への施設型給付費等の増や、障害福祉サービス費において、対象者やサービス利用が増えたことにより扶助費は増加となっている。</a:t>
          </a:r>
        </a:p>
        <a:p>
          <a:r>
            <a:rPr kumimoji="1" lang="ja-JP" altLang="en-US" sz="1200">
              <a:latin typeface="ＭＳ Ｐゴシック" panose="020B0600070205080204" pitchFamily="50" charset="-128"/>
              <a:ea typeface="ＭＳ Ｐゴシック" panose="020B0600070205080204" pitchFamily="50" charset="-128"/>
            </a:rPr>
            <a:t>障害福祉サービス費は増加の一途を辿っていることに加え、公定価格の上昇等により保育施設等への給付費も増加となる可能性が高いことや、医療費助成等の単独事業分も増加が見込まれ、今後も扶助費は増加していくものと思われる。</a:t>
          </a: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4" name="扶助費グラフ枠">
          <a:extLst>
            <a:ext uri="{FF2B5EF4-FFF2-40B4-BE49-F238E27FC236}">
              <a16:creationId xmlns:a16="http://schemas.microsoft.com/office/drawing/2014/main" id="{00000000-0008-0000-0400-0000A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104140</xdr:rowOff>
    </xdr:from>
    <xdr:to>
      <xdr:col>24</xdr:col>
      <xdr:colOff>25400</xdr:colOff>
      <xdr:row>61</xdr:row>
      <xdr:rowOff>60706</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flipV="1">
          <a:off x="4826000" y="9019540"/>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76" name="扶助費最小値テキスト">
          <a:extLst>
            <a:ext uri="{FF2B5EF4-FFF2-40B4-BE49-F238E27FC236}">
              <a16:creationId xmlns:a16="http://schemas.microsoft.com/office/drawing/2014/main" id="{00000000-0008-0000-0400-0000B0000000}"/>
            </a:ext>
          </a:extLst>
        </xdr:cNvPr>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19067</xdr:rowOff>
    </xdr:from>
    <xdr:ext cx="762000" cy="259045"/>
    <xdr:sp macro="" textlink="">
      <xdr:nvSpPr>
        <xdr:cNvPr id="178" name="扶助費最大値テキスト">
          <a:extLst>
            <a:ext uri="{FF2B5EF4-FFF2-40B4-BE49-F238E27FC236}">
              <a16:creationId xmlns:a16="http://schemas.microsoft.com/office/drawing/2014/main" id="{00000000-0008-0000-0400-0000B2000000}"/>
            </a:ext>
          </a:extLst>
        </xdr:cNvPr>
        <xdr:cNvSpPr txBox="1"/>
      </xdr:nvSpPr>
      <xdr:spPr>
        <a:xfrm>
          <a:off x="4914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104140</xdr:rowOff>
    </xdr:from>
    <xdr:to>
      <xdr:col>24</xdr:col>
      <xdr:colOff>114300</xdr:colOff>
      <xdr:row>52</xdr:row>
      <xdr:rowOff>104140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120142</xdr:rowOff>
    </xdr:from>
    <xdr:to>
      <xdr:col>24</xdr:col>
      <xdr:colOff>25400</xdr:colOff>
      <xdr:row>55</xdr:row>
      <xdr:rowOff>129286</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3987800" y="954989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132859</xdr:rowOff>
    </xdr:from>
    <xdr:ext cx="762000" cy="259045"/>
    <xdr:sp macro="" textlink="">
      <xdr:nvSpPr>
        <xdr:cNvPr id="181" name="扶助費平均値テキスト">
          <a:extLst>
            <a:ext uri="{FF2B5EF4-FFF2-40B4-BE49-F238E27FC236}">
              <a16:creationId xmlns:a16="http://schemas.microsoft.com/office/drawing/2014/main" id="{00000000-0008-0000-0400-0000B5000000}"/>
            </a:ext>
          </a:extLst>
        </xdr:cNvPr>
        <xdr:cNvSpPr txBox="1"/>
      </xdr:nvSpPr>
      <xdr:spPr>
        <a:xfrm>
          <a:off x="4914900" y="9562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160782</xdr:rowOff>
    </xdr:from>
    <xdr:to>
      <xdr:col>24</xdr:col>
      <xdr:colOff>76200</xdr:colOff>
      <xdr:row>56</xdr:row>
      <xdr:rowOff>90932</xdr:rowOff>
    </xdr:to>
    <xdr:sp macro="" textlink="">
      <xdr:nvSpPr>
        <xdr:cNvPr id="182" name="フローチャート: 判断 181">
          <a:extLst>
            <a:ext uri="{FF2B5EF4-FFF2-40B4-BE49-F238E27FC236}">
              <a16:creationId xmlns:a16="http://schemas.microsoft.com/office/drawing/2014/main" id="{00000000-0008-0000-0400-0000B6000000}"/>
            </a:ext>
          </a:extLst>
        </xdr:cNvPr>
        <xdr:cNvSpPr/>
      </xdr:nvSpPr>
      <xdr:spPr>
        <a:xfrm>
          <a:off x="4775200" y="959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92710</xdr:rowOff>
    </xdr:from>
    <xdr:to>
      <xdr:col>19</xdr:col>
      <xdr:colOff>187325</xdr:colOff>
      <xdr:row>55</xdr:row>
      <xdr:rowOff>120142</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3098800" y="952246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124206</xdr:rowOff>
    </xdr:from>
    <xdr:to>
      <xdr:col>20</xdr:col>
      <xdr:colOff>38100</xdr:colOff>
      <xdr:row>56</xdr:row>
      <xdr:rowOff>54356</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3937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39133</xdr:rowOff>
    </xdr:from>
    <xdr:ext cx="7366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3606800" y="9640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92710</xdr:rowOff>
    </xdr:from>
    <xdr:to>
      <xdr:col>15</xdr:col>
      <xdr:colOff>98425</xdr:colOff>
      <xdr:row>55</xdr:row>
      <xdr:rowOff>110998</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2209800" y="952246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69342</xdr:rowOff>
    </xdr:from>
    <xdr:to>
      <xdr:col>15</xdr:col>
      <xdr:colOff>149225</xdr:colOff>
      <xdr:row>55</xdr:row>
      <xdr:rowOff>170942</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048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155719</xdr:rowOff>
    </xdr:from>
    <xdr:ext cx="7620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2717800" y="9585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56134</xdr:rowOff>
    </xdr:from>
    <xdr:to>
      <xdr:col>11</xdr:col>
      <xdr:colOff>9525</xdr:colOff>
      <xdr:row>55</xdr:row>
      <xdr:rowOff>110998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1320800" y="94858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23622</xdr:rowOff>
    </xdr:from>
    <xdr:to>
      <xdr:col>11</xdr:col>
      <xdr:colOff>60325</xdr:colOff>
      <xdr:row>55</xdr:row>
      <xdr:rowOff>125222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2159000" y="945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135399</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1828800" y="922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69342</xdr:rowOff>
    </xdr:from>
    <xdr:to>
      <xdr:col>6</xdr:col>
      <xdr:colOff>171450</xdr:colOff>
      <xdr:row>55</xdr:row>
      <xdr:rowOff>170942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1270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155719</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939800" y="9585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78486</xdr:rowOff>
    </xdr:from>
    <xdr:to>
      <xdr:col>24</xdr:col>
      <xdr:colOff>76200</xdr:colOff>
      <xdr:row>56</xdr:row>
      <xdr:rowOff>8636</xdr:rowOff>
    </xdr:to>
    <xdr:sp macro="" textlink="">
      <xdr:nvSpPr>
        <xdr:cNvPr id="199" name="楕円 198">
          <a:extLst>
            <a:ext uri="{FF2B5EF4-FFF2-40B4-BE49-F238E27FC236}">
              <a16:creationId xmlns:a16="http://schemas.microsoft.com/office/drawing/2014/main" id="{00000000-0008-0000-0400-0000C7000000}"/>
            </a:ext>
          </a:extLst>
        </xdr:cNvPr>
        <xdr:cNvSpPr/>
      </xdr:nvSpPr>
      <xdr:spPr>
        <a:xfrm>
          <a:off x="4775200" y="950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95013</xdr:rowOff>
    </xdr:from>
    <xdr:ext cx="762000" cy="259045"/>
    <xdr:sp macro="" textlink="">
      <xdr:nvSpPr>
        <xdr:cNvPr id="200" name="扶助費該当値テキスト">
          <a:extLst>
            <a:ext uri="{FF2B5EF4-FFF2-40B4-BE49-F238E27FC236}">
              <a16:creationId xmlns:a16="http://schemas.microsoft.com/office/drawing/2014/main" id="{00000000-0008-0000-0400-0000C8000000}"/>
            </a:ext>
          </a:extLst>
        </xdr:cNvPr>
        <xdr:cNvSpPr txBox="1"/>
      </xdr:nvSpPr>
      <xdr:spPr>
        <a:xfrm>
          <a:off x="4914900" y="9353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69342</xdr:rowOff>
    </xdr:from>
    <xdr:to>
      <xdr:col>20</xdr:col>
      <xdr:colOff>38100</xdr:colOff>
      <xdr:row>55</xdr:row>
      <xdr:rowOff>170942</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3937000" y="9499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9669</xdr:rowOff>
    </xdr:from>
    <xdr:ext cx="7366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606800" y="9267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41910</xdr:rowOff>
    </xdr:from>
    <xdr:to>
      <xdr:col>15</xdr:col>
      <xdr:colOff>149225</xdr:colOff>
      <xdr:row>55</xdr:row>
      <xdr:rowOff>143510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048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153687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60198</xdr:rowOff>
    </xdr:from>
    <xdr:to>
      <xdr:col>11</xdr:col>
      <xdr:colOff>60325</xdr:colOff>
      <xdr:row>55</xdr:row>
      <xdr:rowOff>161798</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2159000" y="948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146575</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828800" y="957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5334</xdr:rowOff>
    </xdr:from>
    <xdr:to>
      <xdr:col>6</xdr:col>
      <xdr:colOff>171450</xdr:colOff>
      <xdr:row>55</xdr:row>
      <xdr:rowOff>106934</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1270000" y="943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117111</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939800" y="9203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09" name="正方形/長方形 208">
          <a:extLst>
            <a:ext uri="{FF2B5EF4-FFF2-40B4-BE49-F238E27FC236}">
              <a16:creationId xmlns:a16="http://schemas.microsoft.com/office/drawing/2014/main" id="{00000000-0008-0000-0400-0000D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0" name="正方形/長方形 209">
          <a:extLst>
            <a:ext uri="{FF2B5EF4-FFF2-40B4-BE49-F238E27FC236}">
              <a16:creationId xmlns:a16="http://schemas.microsoft.com/office/drawing/2014/main" id="{00000000-0008-0000-0400-0000D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用地取得に係る土地開発基金への繰出金が減少したことにより、前年度からは減となっている。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高齢化や医療費の増加に伴い介護保険特別会計・後期高齢者医療特別会計への繰出金が増加している。全国平均・宮城県平均を下回っているものの、今後は増加の推移となることを見込む。</a:t>
          </a:r>
        </a:p>
      </xdr:txBody>
    </xdr:sp>
    <xdr:clientData/>
  </xdr:twoCellAnchor>
  <xdr:oneCellAnchor>
    <xdr:from>
      <xdr:col>62</xdr:col>
      <xdr:colOff>6350</xdr:colOff>
      <xdr:row>49</xdr:row>
      <xdr:rowOff>107950</xdr:rowOff>
    </xdr:from>
    <xdr:ext cx="298543" cy="225703"/>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1" name="直線コネクタ 220">
          <a:extLst>
            <a:ext uri="{FF2B5EF4-FFF2-40B4-BE49-F238E27FC236}">
              <a16:creationId xmlns:a16="http://schemas.microsoft.com/office/drawing/2014/main" id="{00000000-0008-0000-0400-0000D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61</xdr:row>
      <xdr:rowOff>19050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1694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162577</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19050</xdr:rowOff>
    </xdr:from>
    <xdr:to>
      <xdr:col>82</xdr:col>
      <xdr:colOff>196850</xdr:colOff>
      <xdr:row>61</xdr:row>
      <xdr:rowOff>19050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4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101600</xdr:rowOff>
    </xdr:from>
    <xdr:to>
      <xdr:col>82</xdr:col>
      <xdr:colOff>107950</xdr:colOff>
      <xdr:row>57</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5671800" y="97028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139700</xdr:rowOff>
    </xdr:from>
    <xdr:to>
      <xdr:col>78</xdr:col>
      <xdr:colOff>69850</xdr:colOff>
      <xdr:row>57</xdr:row>
      <xdr:rowOff>31750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4782800" y="97409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158750</xdr:rowOff>
    </xdr:from>
    <xdr:to>
      <xdr:col>78</xdr:col>
      <xdr:colOff>120650</xdr:colOff>
      <xdr:row>58</xdr:row>
      <xdr:rowOff>88900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73677</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1001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114300</xdr:rowOff>
    </xdr:from>
    <xdr:to>
      <xdr:col>73</xdr:col>
      <xdr:colOff>180975</xdr:colOff>
      <xdr:row>56</xdr:row>
      <xdr:rowOff>139700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9715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48277</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114300</xdr:rowOff>
    </xdr:from>
    <xdr:to>
      <xdr:col>69</xdr:col>
      <xdr:colOff>92075</xdr:colOff>
      <xdr:row>56</xdr:row>
      <xdr:rowOff>152400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004800" y="9715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50800</xdr:rowOff>
    </xdr:from>
    <xdr:to>
      <xdr:col>82</xdr:col>
      <xdr:colOff>158750</xdr:colOff>
      <xdr:row>56</xdr:row>
      <xdr:rowOff>152400</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67327</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152400</xdr:rowOff>
    </xdr:from>
    <xdr:to>
      <xdr:col>78</xdr:col>
      <xdr:colOff>120650</xdr:colOff>
      <xdr:row>57</xdr:row>
      <xdr:rowOff>82550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88900</xdr:rowOff>
    </xdr:from>
    <xdr:to>
      <xdr:col>74</xdr:col>
      <xdr:colOff>31750</xdr:colOff>
      <xdr:row>57</xdr:row>
      <xdr:rowOff>19050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29227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63500</xdr:rowOff>
    </xdr:from>
    <xdr:to>
      <xdr:col>69</xdr:col>
      <xdr:colOff>142875</xdr:colOff>
      <xdr:row>56</xdr:row>
      <xdr:rowOff>165100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3827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101600</xdr:rowOff>
    </xdr:from>
    <xdr:to>
      <xdr:col>65</xdr:col>
      <xdr:colOff>53975</xdr:colOff>
      <xdr:row>57</xdr:row>
      <xdr:rowOff>31750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41927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下水道事業への繰出金や、仙南地域広域行政事務組合及びみやぎ県南中核病院への負担金が割合の多くを占めている。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仙南地域広域行政事務組合の負担金については、人件費の増加や施設の老朽化対策等で増加している。下水道事業への繰出金は、大規模な雨水整備事業の進捗により今後も増加する見込みであり、みやぎ県南中核病院については、健全な病院運営を求め、基準内繰出の割合を増やせるよう引き続き関係団体と協議していく。</a:t>
          </a: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100330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63626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72407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100330</xdr:rowOff>
    </xdr:from>
    <xdr:to>
      <xdr:col>82</xdr:col>
      <xdr:colOff>196850</xdr:colOff>
      <xdr:row>41</xdr:row>
      <xdr:rowOff>100330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107950</xdr:rowOff>
    </xdr:from>
    <xdr:to>
      <xdr:col>82</xdr:col>
      <xdr:colOff>107950</xdr:colOff>
      <xdr:row>40</xdr:row>
      <xdr:rowOff>66040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679450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153687</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137160</xdr:rowOff>
    </xdr:from>
    <xdr:to>
      <xdr:col>82</xdr:col>
      <xdr:colOff>158750</xdr:colOff>
      <xdr:row>37</xdr:row>
      <xdr:rowOff>67310</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40</xdr:row>
      <xdr:rowOff>50800</xdr:rowOff>
    </xdr:from>
    <xdr:to>
      <xdr:col>78</xdr:col>
      <xdr:colOff>69850</xdr:colOff>
      <xdr:row>40</xdr:row>
      <xdr:rowOff>66040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69088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129540</xdr:rowOff>
    </xdr:from>
    <xdr:to>
      <xdr:col>78</xdr:col>
      <xdr:colOff>120650</xdr:colOff>
      <xdr:row>37</xdr:row>
      <xdr:rowOff>59690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69867</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07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50800</xdr:rowOff>
    </xdr:from>
    <xdr:to>
      <xdr:col>73</xdr:col>
      <xdr:colOff>180975</xdr:colOff>
      <xdr:row>40</xdr:row>
      <xdr:rowOff>50800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908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91440</xdr:rowOff>
    </xdr:from>
    <xdr:to>
      <xdr:col>74</xdr:col>
      <xdr:colOff>31750</xdr:colOff>
      <xdr:row>37</xdr:row>
      <xdr:rowOff>21590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31767</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50800</xdr:rowOff>
    </xdr:from>
    <xdr:to>
      <xdr:col>69</xdr:col>
      <xdr:colOff>92075</xdr:colOff>
      <xdr:row>40</xdr:row>
      <xdr:rowOff>50800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004800" y="6908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53340</xdr:rowOff>
    </xdr:from>
    <xdr:to>
      <xdr:col>69</xdr:col>
      <xdr:colOff>142875</xdr:colOff>
      <xdr:row>36</xdr:row>
      <xdr:rowOff>154940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165117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54627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57150</xdr:rowOff>
    </xdr:from>
    <xdr:to>
      <xdr:col>82</xdr:col>
      <xdr:colOff>158750</xdr:colOff>
      <xdr:row>39</xdr:row>
      <xdr:rowOff>158750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29227</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40</xdr:row>
      <xdr:rowOff>15240</xdr:rowOff>
    </xdr:from>
    <xdr:to>
      <xdr:col>78</xdr:col>
      <xdr:colOff>120650</xdr:colOff>
      <xdr:row>40</xdr:row>
      <xdr:rowOff>116840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87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101617</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95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40</xdr:row>
      <xdr:rowOff>0</xdr:rowOff>
    </xdr:from>
    <xdr:to>
      <xdr:col>74</xdr:col>
      <xdr:colOff>31750</xdr:colOff>
      <xdr:row>40</xdr:row>
      <xdr:rowOff>101600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86377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0</xdr:rowOff>
    </xdr:from>
    <xdr:to>
      <xdr:col>69</xdr:col>
      <xdr:colOff>142875</xdr:colOff>
      <xdr:row>40</xdr:row>
      <xdr:rowOff>101600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86377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0</xdr:rowOff>
    </xdr:from>
    <xdr:to>
      <xdr:col>65</xdr:col>
      <xdr:colOff>53975</xdr:colOff>
      <xdr:row>40</xdr:row>
      <xdr:rowOff>101600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86377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令和２年度の保育所建設事業や同じく令和２年度の小中学校トイレ改修事業等の元金償還が開始されたことにより、公債費は増となった。</a:t>
          </a:r>
        </a:p>
        <a:p>
          <a:r>
            <a:rPr kumimoji="1" lang="ja-JP" altLang="en-US" sz="1200">
              <a:latin typeface="ＭＳ Ｐゴシック" panose="020B0600070205080204" pitchFamily="50" charset="-128"/>
              <a:ea typeface="ＭＳ Ｐゴシック" panose="020B0600070205080204" pitchFamily="50" charset="-128"/>
            </a:rPr>
            <a:t>全国平均や類似団体平均は下回っているものの、今後、更新・大規模改修に係る借入の元金償還開始が控えていることから、さらに増加するのは確実である。</a:t>
          </a:r>
        </a:p>
        <a:p>
          <a:r>
            <a:rPr kumimoji="1" lang="ja-JP" altLang="en-US" sz="1200">
              <a:latin typeface="ＭＳ Ｐゴシック" panose="020B0600070205080204" pitchFamily="50" charset="-128"/>
              <a:ea typeface="ＭＳ Ｐゴシック" panose="020B0600070205080204" pitchFamily="50" charset="-128"/>
            </a:rPr>
            <a:t>財政運営の硬直化が懸念されるため、引き続き新規の借入を抑制しながら、減債基金を有効に活用し繰上償還を行い、公債費の抑制に努める。</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40132</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663424"/>
          <a:ext cx="0"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12209</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40132</xdr:rowOff>
    </xdr:from>
    <xdr:to>
      <xdr:col>24</xdr:col>
      <xdr:colOff>114300</xdr:colOff>
      <xdr:row>80</xdr:row>
      <xdr:rowOff>40132</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62992</xdr:rowOff>
    </xdr:from>
    <xdr:to>
      <xdr:col>24</xdr:col>
      <xdr:colOff>25400</xdr:colOff>
      <xdr:row>76</xdr:row>
      <xdr:rowOff>67563</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3987800" y="13093192"/>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57421</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3087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85344</xdr:rowOff>
    </xdr:from>
    <xdr:to>
      <xdr:col>24</xdr:col>
      <xdr:colOff>76200</xdr:colOff>
      <xdr:row>77</xdr:row>
      <xdr:rowOff>15494</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53848</xdr:rowOff>
    </xdr:from>
    <xdr:to>
      <xdr:col>19</xdr:col>
      <xdr:colOff>187325</xdr:colOff>
      <xdr:row>76</xdr:row>
      <xdr:rowOff>67563</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098800" y="13084048"/>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103632</xdr:rowOff>
    </xdr:from>
    <xdr:to>
      <xdr:col>20</xdr:col>
      <xdr:colOff>38100</xdr:colOff>
      <xdr:row>77</xdr:row>
      <xdr:rowOff>33782</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18559</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3220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147574</xdr:rowOff>
    </xdr:from>
    <xdr:to>
      <xdr:col>15</xdr:col>
      <xdr:colOff>98425</xdr:colOff>
      <xdr:row>76</xdr:row>
      <xdr:rowOff>53848</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2209800" y="1300632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108204</xdr:rowOff>
    </xdr:from>
    <xdr:to>
      <xdr:col>15</xdr:col>
      <xdr:colOff>149225</xdr:colOff>
      <xdr:row>77</xdr:row>
      <xdr:rowOff>38354</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23131</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115570</xdr:rowOff>
    </xdr:from>
    <xdr:to>
      <xdr:col>11</xdr:col>
      <xdr:colOff>9525</xdr:colOff>
      <xdr:row>75</xdr:row>
      <xdr:rowOff>147574</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1320800" y="1297432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80772</xdr:rowOff>
    </xdr:from>
    <xdr:to>
      <xdr:col>11</xdr:col>
      <xdr:colOff>60325</xdr:colOff>
      <xdr:row>77</xdr:row>
      <xdr:rowOff>10922</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167149</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27703</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xdr:rowOff>
    </xdr:from>
    <xdr:to>
      <xdr:col>24</xdr:col>
      <xdr:colOff>76200</xdr:colOff>
      <xdr:row>76</xdr:row>
      <xdr:rowOff>113792</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28719</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288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16763</xdr:rowOff>
    </xdr:from>
    <xdr:to>
      <xdr:col>20</xdr:col>
      <xdr:colOff>38100</xdr:colOff>
      <xdr:row>76</xdr:row>
      <xdr:rowOff>118363</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128541</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281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3048</xdr:rowOff>
    </xdr:from>
    <xdr:to>
      <xdr:col>15</xdr:col>
      <xdr:colOff>149225</xdr:colOff>
      <xdr:row>76</xdr:row>
      <xdr:rowOff>104648</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303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114825</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80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96774</xdr:rowOff>
    </xdr:from>
    <xdr:to>
      <xdr:col>11</xdr:col>
      <xdr:colOff>60325</xdr:colOff>
      <xdr:row>76</xdr:row>
      <xdr:rowOff>26924</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295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37101</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2724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64770</xdr:rowOff>
    </xdr:from>
    <xdr:to>
      <xdr:col>6</xdr:col>
      <xdr:colOff>171450</xdr:colOff>
      <xdr:row>75</xdr:row>
      <xdr:rowOff>166370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5097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仙南地域広域行政事務組合及びみやぎ県南中核病院等に対する負担金や、下水道事業への補助費等の支出は引き続き伸びることが考えられることに加え、扶助費や物件費、繰出金についても減となる要素はなく、引き続き増加が予想される。</a:t>
          </a:r>
        </a:p>
        <a:p>
          <a:r>
            <a:rPr kumimoji="1" lang="ja-JP" altLang="en-US" sz="1200">
              <a:latin typeface="ＭＳ Ｐゴシック" panose="020B0600070205080204" pitchFamily="50" charset="-128"/>
              <a:ea typeface="ＭＳ Ｐゴシック" panose="020B0600070205080204" pitchFamily="50" charset="-128"/>
            </a:rPr>
            <a:t>経常的な負担が全体に占める割合が今後も高くなることが見込まれる。</a:t>
          </a:r>
        </a:p>
        <a:p>
          <a:r>
            <a:rPr kumimoji="1" lang="ja-JP" altLang="en-US" sz="1200">
              <a:latin typeface="ＭＳ Ｐゴシック" panose="020B0600070205080204" pitchFamily="50" charset="-128"/>
              <a:ea typeface="ＭＳ Ｐゴシック" panose="020B0600070205080204" pitchFamily="50" charset="-128"/>
            </a:rPr>
            <a:t>削減することが困難な経費ではあるが、引き続き精査を強化するなどし改善に努めたい。</a:t>
          </a: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77470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5476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49547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77470</xdr:rowOff>
    </xdr:from>
    <xdr:to>
      <xdr:col>82</xdr:col>
      <xdr:colOff>196850</xdr:colOff>
      <xdr:row>81</xdr:row>
      <xdr:rowOff>77470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3964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58420</xdr:rowOff>
    </xdr:from>
    <xdr:to>
      <xdr:col>82</xdr:col>
      <xdr:colOff>107950</xdr:colOff>
      <xdr:row>79</xdr:row>
      <xdr:rowOff>62230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5671800" y="136029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153688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012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137161</xdr:rowOff>
    </xdr:from>
    <xdr:to>
      <xdr:col>82</xdr:col>
      <xdr:colOff>158750</xdr:colOff>
      <xdr:row>77</xdr:row>
      <xdr:rowOff>67311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92711</xdr:rowOff>
    </xdr:from>
    <xdr:to>
      <xdr:col>78</xdr:col>
      <xdr:colOff>69850</xdr:colOff>
      <xdr:row>79</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4782800" y="13465811"/>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114300</xdr:rowOff>
    </xdr:from>
    <xdr:to>
      <xdr:col>78</xdr:col>
      <xdr:colOff>120650</xdr:colOff>
      <xdr:row>77</xdr:row>
      <xdr:rowOff>44450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54627</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62230</xdr:rowOff>
    </xdr:from>
    <xdr:to>
      <xdr:col>73</xdr:col>
      <xdr:colOff>180975</xdr:colOff>
      <xdr:row>78</xdr:row>
      <xdr:rowOff>92711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893800" y="1343533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41911</xdr:rowOff>
    </xdr:from>
    <xdr:to>
      <xdr:col>74</xdr:col>
      <xdr:colOff>31750</xdr:colOff>
      <xdr:row>76</xdr:row>
      <xdr:rowOff>143511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153687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62230</xdr:rowOff>
    </xdr:from>
    <xdr:to>
      <xdr:col>69</xdr:col>
      <xdr:colOff>92075</xdr:colOff>
      <xdr:row>78</xdr:row>
      <xdr:rowOff>85089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343533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83820</xdr:rowOff>
    </xdr:from>
    <xdr:to>
      <xdr:col>69</xdr:col>
      <xdr:colOff>142875</xdr:colOff>
      <xdr:row>76</xdr:row>
      <xdr:rowOff>13970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24147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87630</xdr:rowOff>
    </xdr:from>
    <xdr:to>
      <xdr:col>65</xdr:col>
      <xdr:colOff>53975</xdr:colOff>
      <xdr:row>77</xdr:row>
      <xdr:rowOff>17780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27957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288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11430</xdr:rowOff>
    </xdr:from>
    <xdr:to>
      <xdr:col>82</xdr:col>
      <xdr:colOff>158750</xdr:colOff>
      <xdr:row>79</xdr:row>
      <xdr:rowOff>113030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55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154957</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352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7620</xdr:rowOff>
    </xdr:from>
    <xdr:to>
      <xdr:col>78</xdr:col>
      <xdr:colOff>120650</xdr:colOff>
      <xdr:row>79</xdr:row>
      <xdr:rowOff>109220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55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93997</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638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41911</xdr:rowOff>
    </xdr:from>
    <xdr:to>
      <xdr:col>74</xdr:col>
      <xdr:colOff>31750</xdr:colOff>
      <xdr:row>78</xdr:row>
      <xdr:rowOff>143511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41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128288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50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11430</xdr:rowOff>
    </xdr:from>
    <xdr:to>
      <xdr:col>69</xdr:col>
      <xdr:colOff>142875</xdr:colOff>
      <xdr:row>78</xdr:row>
      <xdr:rowOff>113030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384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97807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34289</xdr:rowOff>
    </xdr:from>
    <xdr:to>
      <xdr:col>65</xdr:col>
      <xdr:colOff>53975</xdr:colOff>
      <xdr:row>78</xdr:row>
      <xdr:rowOff>135889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40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120666</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4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13754</xdr:rowOff>
    </xdr:from>
    <xdr:to>
      <xdr:col>29</xdr:col>
      <xdr:colOff>127000</xdr:colOff>
      <xdr:row>20</xdr:row>
      <xdr:rowOff>147561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29"/>
          <a:ext cx="0" cy="13339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119638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9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147561</xdr:rowOff>
    </xdr:from>
    <xdr:to>
      <xdr:col>30</xdr:col>
      <xdr:colOff>25400</xdr:colOff>
      <xdr:row>20</xdr:row>
      <xdr:rowOff>147561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24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100131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13754</xdr:rowOff>
    </xdr:from>
    <xdr:to>
      <xdr:col>30</xdr:col>
      <xdr:colOff>25400</xdr:colOff>
      <xdr:row>13</xdr:row>
      <xdr:rowOff>13754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102743</xdr:rowOff>
    </xdr:from>
    <xdr:to>
      <xdr:col>29</xdr:col>
      <xdr:colOff>127000</xdr:colOff>
      <xdr:row>18</xdr:row>
      <xdr:rowOff>162522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36468"/>
          <a:ext cx="647700" cy="597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87520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212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98285</xdr:rowOff>
    </xdr:from>
    <xdr:to>
      <xdr:col>29</xdr:col>
      <xdr:colOff>177800</xdr:colOff>
      <xdr:row>19</xdr:row>
      <xdr:rowOff>28435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2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162522</xdr:rowOff>
    </xdr:from>
    <xdr:to>
      <xdr:col>26</xdr:col>
      <xdr:colOff>50800</xdr:colOff>
      <xdr:row>19</xdr:row>
      <xdr:rowOff>44018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96247"/>
          <a:ext cx="698500" cy="52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160452</xdr:rowOff>
    </xdr:from>
    <xdr:to>
      <xdr:col>26</xdr:col>
      <xdr:colOff>101600</xdr:colOff>
      <xdr:row>19</xdr:row>
      <xdr:rowOff>90602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2941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75379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80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44018</xdr:rowOff>
    </xdr:from>
    <xdr:to>
      <xdr:col>22</xdr:col>
      <xdr:colOff>114300</xdr:colOff>
      <xdr:row>19</xdr:row>
      <xdr:rowOff>51676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49193"/>
          <a:ext cx="698500" cy="76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22873</xdr:rowOff>
    </xdr:from>
    <xdr:to>
      <xdr:col>22</xdr:col>
      <xdr:colOff>165100</xdr:colOff>
      <xdr:row>19</xdr:row>
      <xdr:rowOff>124473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28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109250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14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51676</xdr:rowOff>
    </xdr:from>
    <xdr:to>
      <xdr:col>18</xdr:col>
      <xdr:colOff>177800</xdr:colOff>
      <xdr:row>19</xdr:row>
      <xdr:rowOff>63932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56851"/>
          <a:ext cx="698500" cy="122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35281</xdr:rowOff>
    </xdr:from>
    <xdr:to>
      <xdr:col>19</xdr:col>
      <xdr:colOff>38100</xdr:colOff>
      <xdr:row>19</xdr:row>
      <xdr:rowOff>136881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0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121658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26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56426</xdr:rowOff>
    </xdr:from>
    <xdr:to>
      <xdr:col>15</xdr:col>
      <xdr:colOff>101600</xdr:colOff>
      <xdr:row>19</xdr:row>
      <xdr:rowOff>158026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1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142803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7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51943</xdr:rowOff>
    </xdr:from>
    <xdr:to>
      <xdr:col>29</xdr:col>
      <xdr:colOff>177800</xdr:colOff>
      <xdr:row>18</xdr:row>
      <xdr:rowOff>153543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85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68470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30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111722</xdr:rowOff>
    </xdr:from>
    <xdr:to>
      <xdr:col>26</xdr:col>
      <xdr:colOff>101600</xdr:colOff>
      <xdr:row>19</xdr:row>
      <xdr:rowOff>41872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454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52049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14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164668</xdr:rowOff>
    </xdr:from>
    <xdr:to>
      <xdr:col>22</xdr:col>
      <xdr:colOff>165100</xdr:colOff>
      <xdr:row>19</xdr:row>
      <xdr:rowOff>94818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983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104995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67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876</xdr:rowOff>
    </xdr:from>
    <xdr:to>
      <xdr:col>19</xdr:col>
      <xdr:colOff>38100</xdr:colOff>
      <xdr:row>19</xdr:row>
      <xdr:rowOff>102476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060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112653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74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13132</xdr:rowOff>
    </xdr:from>
    <xdr:to>
      <xdr:col>15</xdr:col>
      <xdr:colOff>101600</xdr:colOff>
      <xdr:row>19</xdr:row>
      <xdr:rowOff>114732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183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124909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87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53505</xdr:rowOff>
    </xdr:from>
    <xdr:to>
      <xdr:col>29</xdr:col>
      <xdr:colOff>127000</xdr:colOff>
      <xdr:row>37</xdr:row>
      <xdr:rowOff>36726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5978055"/>
          <a:ext cx="0" cy="11833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8803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13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36726</xdr:rowOff>
    </xdr:from>
    <xdr:to>
      <xdr:col>30</xdr:col>
      <xdr:colOff>25400</xdr:colOff>
      <xdr:row>37</xdr:row>
      <xdr:rowOff>36726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1614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311332</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721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53505</xdr:rowOff>
    </xdr:from>
    <xdr:to>
      <xdr:col>30</xdr:col>
      <xdr:colOff>25400</xdr:colOff>
      <xdr:row>33</xdr:row>
      <xdr:rowOff>53505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59780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167691</xdr:rowOff>
    </xdr:from>
    <xdr:to>
      <xdr:col>29</xdr:col>
      <xdr:colOff>127000</xdr:colOff>
      <xdr:row>35</xdr:row>
      <xdr:rowOff>185933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778041"/>
          <a:ext cx="647700" cy="18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194111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461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6134</xdr:rowOff>
    </xdr:from>
    <xdr:to>
      <xdr:col>29</xdr:col>
      <xdr:colOff>177800</xdr:colOff>
      <xdr:row>35</xdr:row>
      <xdr:rowOff>107734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6164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185933</xdr:rowOff>
    </xdr:from>
    <xdr:to>
      <xdr:col>26</xdr:col>
      <xdr:colOff>50800</xdr:colOff>
      <xdr:row>35</xdr:row>
      <xdr:rowOff>248386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796283"/>
          <a:ext cx="698500" cy="624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18364</xdr:rowOff>
    </xdr:from>
    <xdr:to>
      <xdr:col>26</xdr:col>
      <xdr:colOff>101600</xdr:colOff>
      <xdr:row>35</xdr:row>
      <xdr:rowOff>119964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28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130141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397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248386</xdr:rowOff>
    </xdr:from>
    <xdr:to>
      <xdr:col>22</xdr:col>
      <xdr:colOff>114300</xdr:colOff>
      <xdr:row>35</xdr:row>
      <xdr:rowOff>334340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858736"/>
          <a:ext cx="698500" cy="859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28308</xdr:rowOff>
    </xdr:from>
    <xdr:to>
      <xdr:col>22</xdr:col>
      <xdr:colOff>165100</xdr:colOff>
      <xdr:row>35</xdr:row>
      <xdr:rowOff>129908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638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140085</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407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334340</xdr:rowOff>
    </xdr:from>
    <xdr:to>
      <xdr:col>18</xdr:col>
      <xdr:colOff>177800</xdr:colOff>
      <xdr:row>36</xdr:row>
      <xdr:rowOff>57391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944690"/>
          <a:ext cx="698500" cy="659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56060</xdr:rowOff>
    </xdr:from>
    <xdr:to>
      <xdr:col>19</xdr:col>
      <xdr:colOff>38100</xdr:colOff>
      <xdr:row>35</xdr:row>
      <xdr:rowOff>157660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6664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167838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435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71354</xdr:rowOff>
    </xdr:from>
    <xdr:to>
      <xdr:col>15</xdr:col>
      <xdr:colOff>101600</xdr:colOff>
      <xdr:row>35</xdr:row>
      <xdr:rowOff>172954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681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183131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45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116891</xdr:rowOff>
    </xdr:from>
    <xdr:to>
      <xdr:col>29</xdr:col>
      <xdr:colOff>177800</xdr:colOff>
      <xdr:row>35</xdr:row>
      <xdr:rowOff>218491</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7272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88968</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699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135133</xdr:rowOff>
    </xdr:from>
    <xdr:to>
      <xdr:col>26</xdr:col>
      <xdr:colOff>101600</xdr:colOff>
      <xdr:row>35</xdr:row>
      <xdr:rowOff>236733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7454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221510</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8318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197586</xdr:rowOff>
    </xdr:from>
    <xdr:to>
      <xdr:col>22</xdr:col>
      <xdr:colOff>165100</xdr:colOff>
      <xdr:row>35</xdr:row>
      <xdr:rowOff>299186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8079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283963</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89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283540</xdr:rowOff>
    </xdr:from>
    <xdr:to>
      <xdr:col>19</xdr:col>
      <xdr:colOff>38100</xdr:colOff>
      <xdr:row>36</xdr:row>
      <xdr:rowOff>42240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8938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27017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980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6591</xdr:rowOff>
    </xdr:from>
    <xdr:to>
      <xdr:col>15</xdr:col>
      <xdr:colOff>101600</xdr:colOff>
      <xdr:row>36</xdr:row>
      <xdr:rowOff>108191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959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92968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046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23,297
23,112
24.99
12,718,474
12,032,724
685,339
5,846,910
7,381,720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73096</xdr:rowOff>
    </xdr:from>
    <xdr:to>
      <xdr:col>24</xdr:col>
      <xdr:colOff>62865</xdr:colOff>
      <xdr:row>38</xdr:row>
      <xdr:rowOff>141366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16596"/>
          <a:ext cx="1270" cy="1439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145193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141366</xdr:rowOff>
    </xdr:from>
    <xdr:to>
      <xdr:col>24</xdr:col>
      <xdr:colOff>152400</xdr:colOff>
      <xdr:row>38</xdr:row>
      <xdr:rowOff>141366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56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19773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73096</xdr:rowOff>
    </xdr:from>
    <xdr:to>
      <xdr:col>24</xdr:col>
      <xdr:colOff>152400</xdr:colOff>
      <xdr:row>30</xdr:row>
      <xdr:rowOff>73096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1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26690</xdr:rowOff>
    </xdr:from>
    <xdr:to>
      <xdr:col>24</xdr:col>
      <xdr:colOff>63500</xdr:colOff>
      <xdr:row>36</xdr:row>
      <xdr:rowOff>135961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98890"/>
          <a:ext cx="838200" cy="109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16872</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90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38445</xdr:rowOff>
    </xdr:from>
    <xdr:to>
      <xdr:col>24</xdr:col>
      <xdr:colOff>114300</xdr:colOff>
      <xdr:row>36</xdr:row>
      <xdr:rowOff>140045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135961</xdr:rowOff>
    </xdr:from>
    <xdr:to>
      <xdr:col>19</xdr:col>
      <xdr:colOff>177800</xdr:colOff>
      <xdr:row>37</xdr:row>
      <xdr:rowOff>37483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08161"/>
          <a:ext cx="889000" cy="7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117508</xdr:rowOff>
    </xdr:from>
    <xdr:to>
      <xdr:col>20</xdr:col>
      <xdr:colOff>38100</xdr:colOff>
      <xdr:row>37</xdr:row>
      <xdr:rowOff>47658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38785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8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37483</xdr:rowOff>
    </xdr:from>
    <xdr:to>
      <xdr:col>15</xdr:col>
      <xdr:colOff>50800</xdr:colOff>
      <xdr:row>37</xdr:row>
      <xdr:rowOff>72459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81133"/>
          <a:ext cx="889000" cy="34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145185</xdr:rowOff>
    </xdr:from>
    <xdr:to>
      <xdr:col>15</xdr:col>
      <xdr:colOff>101600</xdr:colOff>
      <xdr:row>37</xdr:row>
      <xdr:rowOff>75335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91862</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9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72459</xdr:rowOff>
    </xdr:from>
    <xdr:to>
      <xdr:col>10</xdr:col>
      <xdr:colOff>114300</xdr:colOff>
      <xdr:row>37</xdr:row>
      <xdr:rowOff>93245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16109"/>
          <a:ext cx="889000" cy="20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152989</xdr:rowOff>
    </xdr:from>
    <xdr:to>
      <xdr:col>10</xdr:col>
      <xdr:colOff>165100</xdr:colOff>
      <xdr:row>37</xdr:row>
      <xdr:rowOff>83139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99666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0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4302</xdr:rowOff>
    </xdr:from>
    <xdr:to>
      <xdr:col>6</xdr:col>
      <xdr:colOff>38100</xdr:colOff>
      <xdr:row>37</xdr:row>
      <xdr:rowOff>105902</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122429</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147340</xdr:rowOff>
    </xdr:from>
    <xdr:to>
      <xdr:col>24</xdr:col>
      <xdr:colOff>114300</xdr:colOff>
      <xdr:row>36</xdr:row>
      <xdr:rowOff>77490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4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170217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9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85161</xdr:rowOff>
    </xdr:from>
    <xdr:to>
      <xdr:col>20</xdr:col>
      <xdr:colOff>38100</xdr:colOff>
      <xdr:row>37</xdr:row>
      <xdr:rowOff>15311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5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31838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03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158133</xdr:rowOff>
    </xdr:from>
    <xdr:to>
      <xdr:col>15</xdr:col>
      <xdr:colOff>101600</xdr:colOff>
      <xdr:row>37</xdr:row>
      <xdr:rowOff>88283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3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79410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23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21659</xdr:rowOff>
    </xdr:from>
    <xdr:to>
      <xdr:col>10</xdr:col>
      <xdr:colOff>165100</xdr:colOff>
      <xdr:row>37</xdr:row>
      <xdr:rowOff>123259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6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114386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5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42445</xdr:rowOff>
    </xdr:from>
    <xdr:to>
      <xdr:col>6</xdr:col>
      <xdr:colOff>38100</xdr:colOff>
      <xdr:row>37</xdr:row>
      <xdr:rowOff>144045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8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135172</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78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126002</xdr:rowOff>
    </xdr:from>
    <xdr:to>
      <xdr:col>24</xdr:col>
      <xdr:colOff>62865</xdr:colOff>
      <xdr:row>59</xdr:row>
      <xdr:rowOff>19612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98502"/>
          <a:ext cx="1270" cy="143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23439</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3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19612</xdr:rowOff>
    </xdr:from>
    <xdr:to>
      <xdr:col>24</xdr:col>
      <xdr:colOff>152400</xdr:colOff>
      <xdr:row>59</xdr:row>
      <xdr:rowOff>19612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3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72679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73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126002</xdr:rowOff>
    </xdr:from>
    <xdr:to>
      <xdr:col>24</xdr:col>
      <xdr:colOff>152400</xdr:colOff>
      <xdr:row>50</xdr:row>
      <xdr:rowOff>126002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98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38449</xdr:rowOff>
    </xdr:from>
    <xdr:to>
      <xdr:col>24</xdr:col>
      <xdr:colOff>63500</xdr:colOff>
      <xdr:row>55</xdr:row>
      <xdr:rowOff>6536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296749"/>
          <a:ext cx="838200" cy="13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22595</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95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44168</xdr:rowOff>
    </xdr:from>
    <xdr:to>
      <xdr:col>24</xdr:col>
      <xdr:colOff>114300</xdr:colOff>
      <xdr:row>57</xdr:row>
      <xdr:rowOff>145768</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1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6536</xdr:rowOff>
    </xdr:from>
    <xdr:to>
      <xdr:col>19</xdr:col>
      <xdr:colOff>177800</xdr:colOff>
      <xdr:row>55</xdr:row>
      <xdr:rowOff>20133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436286"/>
          <a:ext cx="889000" cy="13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63324</xdr:rowOff>
    </xdr:from>
    <xdr:to>
      <xdr:col>20</xdr:col>
      <xdr:colOff>38100</xdr:colOff>
      <xdr:row>57</xdr:row>
      <xdr:rowOff>164924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3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156051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92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20133</xdr:rowOff>
    </xdr:from>
    <xdr:to>
      <xdr:col>15</xdr:col>
      <xdr:colOff>50800</xdr:colOff>
      <xdr:row>55</xdr:row>
      <xdr:rowOff>64061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449883"/>
          <a:ext cx="889000" cy="43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42376</xdr:rowOff>
    </xdr:from>
    <xdr:to>
      <xdr:col>15</xdr:col>
      <xdr:colOff>101600</xdr:colOff>
      <xdr:row>57</xdr:row>
      <xdr:rowOff>143976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1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135103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0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64061</xdr:rowOff>
    </xdr:from>
    <xdr:to>
      <xdr:col>10</xdr:col>
      <xdr:colOff>114300</xdr:colOff>
      <xdr:row>57</xdr:row>
      <xdr:rowOff>151770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493811"/>
          <a:ext cx="889000" cy="430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85882</xdr:rowOff>
    </xdr:from>
    <xdr:to>
      <xdr:col>10</xdr:col>
      <xdr:colOff>165100</xdr:colOff>
      <xdr:row>58</xdr:row>
      <xdr:rowOff>16032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5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7159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5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137254</xdr:rowOff>
    </xdr:from>
    <xdr:to>
      <xdr:col>6</xdr:col>
      <xdr:colOff>38100</xdr:colOff>
      <xdr:row>58</xdr:row>
      <xdr:rowOff>67404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0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58531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1000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159099</xdr:rowOff>
    </xdr:from>
    <xdr:to>
      <xdr:col>24</xdr:col>
      <xdr:colOff>114300</xdr:colOff>
      <xdr:row>54</xdr:row>
      <xdr:rowOff>89249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245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10526</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097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127186</xdr:rowOff>
    </xdr:from>
    <xdr:to>
      <xdr:col>20</xdr:col>
      <xdr:colOff>38100</xdr:colOff>
      <xdr:row>55</xdr:row>
      <xdr:rowOff>57336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38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73863</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160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140783</xdr:rowOff>
    </xdr:from>
    <xdr:to>
      <xdr:col>15</xdr:col>
      <xdr:colOff>101600</xdr:colOff>
      <xdr:row>55</xdr:row>
      <xdr:rowOff>70933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399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87460</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174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13261</xdr:rowOff>
    </xdr:from>
    <xdr:to>
      <xdr:col>10</xdr:col>
      <xdr:colOff>165100</xdr:colOff>
      <xdr:row>55</xdr:row>
      <xdr:rowOff>114861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443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131388</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218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100970</xdr:rowOff>
    </xdr:from>
    <xdr:to>
      <xdr:col>6</xdr:col>
      <xdr:colOff>38100</xdr:colOff>
      <xdr:row>58</xdr:row>
      <xdr:rowOff>31120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7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47647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64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2311</xdr:rowOff>
    </xdr:from>
    <xdr:to>
      <xdr:col>24</xdr:col>
      <xdr:colOff>62865</xdr:colOff>
      <xdr:row>78</xdr:row>
      <xdr:rowOff>117526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346711"/>
          <a:ext cx="1270" cy="1143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121353</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94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117526</xdr:rowOff>
    </xdr:from>
    <xdr:to>
      <xdr:col>24</xdr:col>
      <xdr:colOff>152400</xdr:colOff>
      <xdr:row>78</xdr:row>
      <xdr:rowOff>117526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120438</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2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2311</xdr:rowOff>
    </xdr:from>
    <xdr:to>
      <xdr:col>24</xdr:col>
      <xdr:colOff>152400</xdr:colOff>
      <xdr:row>72</xdr:row>
      <xdr:rowOff>2311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34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70022</xdr:rowOff>
    </xdr:from>
    <xdr:to>
      <xdr:col>24</xdr:col>
      <xdr:colOff>63500</xdr:colOff>
      <xdr:row>77</xdr:row>
      <xdr:rowOff>133986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271672"/>
          <a:ext cx="838200" cy="6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85031</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15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62154</xdr:rowOff>
    </xdr:from>
    <xdr:to>
      <xdr:col>24</xdr:col>
      <xdr:colOff>114300</xdr:colOff>
      <xdr:row>77</xdr:row>
      <xdr:rowOff>163754</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70022</xdr:rowOff>
    </xdr:from>
    <xdr:to>
      <xdr:col>19</xdr:col>
      <xdr:colOff>177800</xdr:colOff>
      <xdr:row>77</xdr:row>
      <xdr:rowOff>156204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271672"/>
          <a:ext cx="889000" cy="86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65263</xdr:rowOff>
    </xdr:from>
    <xdr:to>
      <xdr:col>20</xdr:col>
      <xdr:colOff>38100</xdr:colOff>
      <xdr:row>77</xdr:row>
      <xdr:rowOff>166863</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157990</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359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149805</xdr:rowOff>
    </xdr:from>
    <xdr:to>
      <xdr:col>15</xdr:col>
      <xdr:colOff>50800</xdr:colOff>
      <xdr:row>77</xdr:row>
      <xdr:rowOff>156204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351455"/>
          <a:ext cx="889000" cy="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68692</xdr:rowOff>
    </xdr:from>
    <xdr:to>
      <xdr:col>15</xdr:col>
      <xdr:colOff>101600</xdr:colOff>
      <xdr:row>77</xdr:row>
      <xdr:rowOff>170292</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15369</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149805</xdr:rowOff>
    </xdr:from>
    <xdr:to>
      <xdr:col>10</xdr:col>
      <xdr:colOff>114300</xdr:colOff>
      <xdr:row>77</xdr:row>
      <xdr:rowOff>162514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351455"/>
          <a:ext cx="889000" cy="1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73492</xdr:rowOff>
    </xdr:from>
    <xdr:to>
      <xdr:col>10</xdr:col>
      <xdr:colOff>165100</xdr:colOff>
      <xdr:row>78</xdr:row>
      <xdr:rowOff>3642</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20169</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5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74819</xdr:rowOff>
    </xdr:from>
    <xdr:to>
      <xdr:col>6</xdr:col>
      <xdr:colOff>38100</xdr:colOff>
      <xdr:row>78</xdr:row>
      <xdr:rowOff>4969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21496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83186</xdr:rowOff>
    </xdr:from>
    <xdr:to>
      <xdr:col>24</xdr:col>
      <xdr:colOff>114300</xdr:colOff>
      <xdr:row>78</xdr:row>
      <xdr:rowOff>13336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28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61613</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6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19222</xdr:rowOff>
    </xdr:from>
    <xdr:to>
      <xdr:col>20</xdr:col>
      <xdr:colOff>38100</xdr:colOff>
      <xdr:row>77</xdr:row>
      <xdr:rowOff>120822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22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137349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2996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105404</xdr:rowOff>
    </xdr:from>
    <xdr:to>
      <xdr:col>15</xdr:col>
      <xdr:colOff>101600</xdr:colOff>
      <xdr:row>78</xdr:row>
      <xdr:rowOff>35554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0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26681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399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99005</xdr:rowOff>
    </xdr:from>
    <xdr:to>
      <xdr:col>10</xdr:col>
      <xdr:colOff>165100</xdr:colOff>
      <xdr:row>78</xdr:row>
      <xdr:rowOff>29155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0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20282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393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111714</xdr:rowOff>
    </xdr:from>
    <xdr:to>
      <xdr:col>6</xdr:col>
      <xdr:colOff>38100</xdr:colOff>
      <xdr:row>78</xdr:row>
      <xdr:rowOff>41864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1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32991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406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65982</xdr:rowOff>
    </xdr:from>
    <xdr:to>
      <xdr:col>24</xdr:col>
      <xdr:colOff>62865</xdr:colOff>
      <xdr:row>99</xdr:row>
      <xdr:rowOff>144413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67932"/>
          <a:ext cx="1270" cy="1450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148240</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12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144413</xdr:rowOff>
    </xdr:from>
    <xdr:to>
      <xdr:col>24</xdr:col>
      <xdr:colOff>152400</xdr:colOff>
      <xdr:row>99</xdr:row>
      <xdr:rowOff>144413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11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12659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43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65982</xdr:rowOff>
    </xdr:from>
    <xdr:to>
      <xdr:col>24</xdr:col>
      <xdr:colOff>152400</xdr:colOff>
      <xdr:row>91</xdr:row>
      <xdr:rowOff>65982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67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54955</xdr:rowOff>
    </xdr:from>
    <xdr:to>
      <xdr:col>24</xdr:col>
      <xdr:colOff>63500</xdr:colOff>
      <xdr:row>97</xdr:row>
      <xdr:rowOff>111550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685605"/>
          <a:ext cx="838200" cy="56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58056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45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35179</xdr:rowOff>
    </xdr:from>
    <xdr:to>
      <xdr:col>24</xdr:col>
      <xdr:colOff>114300</xdr:colOff>
      <xdr:row>96</xdr:row>
      <xdr:rowOff>136779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9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111550</xdr:rowOff>
    </xdr:from>
    <xdr:to>
      <xdr:col>19</xdr:col>
      <xdr:colOff>177800</xdr:colOff>
      <xdr:row>98</xdr:row>
      <xdr:rowOff>20796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742200"/>
          <a:ext cx="889000" cy="80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155085</xdr:rowOff>
    </xdr:from>
    <xdr:to>
      <xdr:col>20</xdr:col>
      <xdr:colOff>38100</xdr:colOff>
      <xdr:row>97</xdr:row>
      <xdr:rowOff>85235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61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101762</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38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17997</xdr:rowOff>
    </xdr:from>
    <xdr:to>
      <xdr:col>15</xdr:col>
      <xdr:colOff>50800</xdr:colOff>
      <xdr:row>98</xdr:row>
      <xdr:rowOff>20796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648647"/>
          <a:ext cx="889000" cy="174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78395</xdr:rowOff>
    </xdr:from>
    <xdr:to>
      <xdr:col>15</xdr:col>
      <xdr:colOff>101600</xdr:colOff>
      <xdr:row>98</xdr:row>
      <xdr:rowOff>8545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0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25072</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48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17997</xdr:rowOff>
    </xdr:from>
    <xdr:to>
      <xdr:col>10</xdr:col>
      <xdr:colOff>114300</xdr:colOff>
      <xdr:row>98</xdr:row>
      <xdr:rowOff>153264</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648647"/>
          <a:ext cx="889000" cy="306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117889</xdr:rowOff>
    </xdr:from>
    <xdr:to>
      <xdr:col>10</xdr:col>
      <xdr:colOff>165100</xdr:colOff>
      <xdr:row>97</xdr:row>
      <xdr:rowOff>48039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64566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352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46544</xdr:rowOff>
    </xdr:from>
    <xdr:to>
      <xdr:col>6</xdr:col>
      <xdr:colOff>38100</xdr:colOff>
      <xdr:row>98</xdr:row>
      <xdr:rowOff>148144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4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164671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62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4155</xdr:rowOff>
    </xdr:from>
    <xdr:to>
      <xdr:col>24</xdr:col>
      <xdr:colOff>114300</xdr:colOff>
      <xdr:row>97</xdr:row>
      <xdr:rowOff>105755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63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154032</xdr:rowOff>
    </xdr:from>
    <xdr:ext cx="534377"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61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60750</xdr:rowOff>
    </xdr:from>
    <xdr:to>
      <xdr:col>20</xdr:col>
      <xdr:colOff>38100</xdr:colOff>
      <xdr:row>97</xdr:row>
      <xdr:rowOff>162350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69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153477</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6784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141446</xdr:rowOff>
    </xdr:from>
    <xdr:to>
      <xdr:col>15</xdr:col>
      <xdr:colOff>101600</xdr:colOff>
      <xdr:row>98</xdr:row>
      <xdr:rowOff>71596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77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62723</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86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138647</xdr:rowOff>
    </xdr:from>
    <xdr:to>
      <xdr:col>10</xdr:col>
      <xdr:colOff>165100</xdr:colOff>
      <xdr:row>97</xdr:row>
      <xdr:rowOff>68797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597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59924</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669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102464</xdr:rowOff>
    </xdr:from>
    <xdr:to>
      <xdr:col>6</xdr:col>
      <xdr:colOff>38100</xdr:colOff>
      <xdr:row>99</xdr:row>
      <xdr:rowOff>32614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90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23741</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99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27349</xdr:rowOff>
    </xdr:from>
    <xdr:to>
      <xdr:col>54</xdr:col>
      <xdr:colOff>189865</xdr:colOff>
      <xdr:row>39</xdr:row>
      <xdr:rowOff>169701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342299"/>
          <a:ext cx="1270" cy="1513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40</xdr:row>
      <xdr:rowOff>2078</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86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169701</xdr:rowOff>
    </xdr:from>
    <xdr:to>
      <xdr:col>55</xdr:col>
      <xdr:colOff>88900</xdr:colOff>
      <xdr:row>39</xdr:row>
      <xdr:rowOff>169701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856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145476</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117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27349</xdr:rowOff>
    </xdr:from>
    <xdr:to>
      <xdr:col>55</xdr:col>
      <xdr:colOff>88900</xdr:colOff>
      <xdr:row>31</xdr:row>
      <xdr:rowOff>27349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342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31267</xdr:rowOff>
    </xdr:from>
    <xdr:to>
      <xdr:col>55</xdr:col>
      <xdr:colOff>0</xdr:colOff>
      <xdr:row>37</xdr:row>
      <xdr:rowOff>49566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374917"/>
          <a:ext cx="838200" cy="18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39732</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3833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61305</xdr:rowOff>
    </xdr:from>
    <xdr:to>
      <xdr:col>55</xdr:col>
      <xdr:colOff>50800</xdr:colOff>
      <xdr:row>37</xdr:row>
      <xdr:rowOff>162905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40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49566</xdr:rowOff>
    </xdr:from>
    <xdr:to>
      <xdr:col>50</xdr:col>
      <xdr:colOff>114300</xdr:colOff>
      <xdr:row>37</xdr:row>
      <xdr:rowOff>54008</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8750300" y="6393216"/>
          <a:ext cx="889000" cy="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81530</xdr:rowOff>
    </xdr:from>
    <xdr:to>
      <xdr:col>50</xdr:col>
      <xdr:colOff>165100</xdr:colOff>
      <xdr:row>38</xdr:row>
      <xdr:rowOff>11680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42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2808</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51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123219</xdr:rowOff>
    </xdr:from>
    <xdr:to>
      <xdr:col>45</xdr:col>
      <xdr:colOff>177800</xdr:colOff>
      <xdr:row>37</xdr:row>
      <xdr:rowOff>54008</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7861300" y="6295419"/>
          <a:ext cx="889000" cy="10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82097</xdr:rowOff>
    </xdr:from>
    <xdr:to>
      <xdr:col>46</xdr:col>
      <xdr:colOff>38100</xdr:colOff>
      <xdr:row>38</xdr:row>
      <xdr:rowOff>12247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6425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3374</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651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158870</xdr:rowOff>
    </xdr:from>
    <xdr:to>
      <xdr:col>41</xdr:col>
      <xdr:colOff>50800</xdr:colOff>
      <xdr:row>36</xdr:row>
      <xdr:rowOff>123219</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5302370"/>
          <a:ext cx="889000" cy="99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124235</xdr:rowOff>
    </xdr:from>
    <xdr:to>
      <xdr:col>41</xdr:col>
      <xdr:colOff>101600</xdr:colOff>
      <xdr:row>38</xdr:row>
      <xdr:rowOff>54385</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46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45512</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56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66443</xdr:rowOff>
    </xdr:from>
    <xdr:to>
      <xdr:col>36</xdr:col>
      <xdr:colOff>165100</xdr:colOff>
      <xdr:row>31</xdr:row>
      <xdr:rowOff>168043</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538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159170</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5474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151917</xdr:rowOff>
    </xdr:from>
    <xdr:to>
      <xdr:col>55</xdr:col>
      <xdr:colOff>50800</xdr:colOff>
      <xdr:row>37</xdr:row>
      <xdr:rowOff>82067</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32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3344</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175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170216</xdr:rowOff>
    </xdr:from>
    <xdr:to>
      <xdr:col>50</xdr:col>
      <xdr:colOff>165100</xdr:colOff>
      <xdr:row>37</xdr:row>
      <xdr:rowOff>100366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34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116893</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11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3208</xdr:rowOff>
    </xdr:from>
    <xdr:to>
      <xdr:col>46</xdr:col>
      <xdr:colOff>38100</xdr:colOff>
      <xdr:row>37</xdr:row>
      <xdr:rowOff>104808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34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121335</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83111" y="612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72419</xdr:rowOff>
    </xdr:from>
    <xdr:to>
      <xdr:col>41</xdr:col>
      <xdr:colOff>101600</xdr:colOff>
      <xdr:row>37</xdr:row>
      <xdr:rowOff>2569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24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19096</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01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108070</xdr:rowOff>
    </xdr:from>
    <xdr:to>
      <xdr:col>36</xdr:col>
      <xdr:colOff>165100</xdr:colOff>
      <xdr:row>31</xdr:row>
      <xdr:rowOff>38220</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525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54747</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5026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169607</xdr:rowOff>
    </xdr:from>
    <xdr:to>
      <xdr:col>54</xdr:col>
      <xdr:colOff>189865</xdr:colOff>
      <xdr:row>57</xdr:row>
      <xdr:rowOff>129362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42107"/>
          <a:ext cx="1270" cy="1159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133189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0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129362</xdr:rowOff>
    </xdr:from>
    <xdr:to>
      <xdr:col>55</xdr:col>
      <xdr:colOff>88900</xdr:colOff>
      <xdr:row>57</xdr:row>
      <xdr:rowOff>129362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0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116284</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17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169607</xdr:rowOff>
    </xdr:from>
    <xdr:to>
      <xdr:col>55</xdr:col>
      <xdr:colOff>88900</xdr:colOff>
      <xdr:row>50</xdr:row>
      <xdr:rowOff>169607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4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6443</xdr:rowOff>
    </xdr:from>
    <xdr:to>
      <xdr:col>55</xdr:col>
      <xdr:colOff>0</xdr:colOff>
      <xdr:row>57</xdr:row>
      <xdr:rowOff>58153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779093"/>
          <a:ext cx="838200" cy="51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28218</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5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5341</xdr:rowOff>
    </xdr:from>
    <xdr:to>
      <xdr:col>55</xdr:col>
      <xdr:colOff>50800</xdr:colOff>
      <xdr:row>56</xdr:row>
      <xdr:rowOff>106941</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6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19788</xdr:rowOff>
    </xdr:from>
    <xdr:to>
      <xdr:col>50</xdr:col>
      <xdr:colOff>114300</xdr:colOff>
      <xdr:row>57</xdr:row>
      <xdr:rowOff>58153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792438"/>
          <a:ext cx="889000" cy="38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58810</xdr:rowOff>
    </xdr:from>
    <xdr:to>
      <xdr:col>50</xdr:col>
      <xdr:colOff>165100</xdr:colOff>
      <xdr:row>56</xdr:row>
      <xdr:rowOff>160410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6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5487</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43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114920</xdr:rowOff>
    </xdr:from>
    <xdr:to>
      <xdr:col>45</xdr:col>
      <xdr:colOff>177800</xdr:colOff>
      <xdr:row>57</xdr:row>
      <xdr:rowOff>19788</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544670"/>
          <a:ext cx="889000" cy="247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69338</xdr:rowOff>
    </xdr:from>
    <xdr:to>
      <xdr:col>46</xdr:col>
      <xdr:colOff>38100</xdr:colOff>
      <xdr:row>56</xdr:row>
      <xdr:rowOff>170938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7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16015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44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114920</xdr:rowOff>
    </xdr:from>
    <xdr:to>
      <xdr:col>41</xdr:col>
      <xdr:colOff>50800</xdr:colOff>
      <xdr:row>55</xdr:row>
      <xdr:rowOff>123532</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544670"/>
          <a:ext cx="889000" cy="8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47975</xdr:rowOff>
    </xdr:from>
    <xdr:to>
      <xdr:col>41</xdr:col>
      <xdr:colOff>101600</xdr:colOff>
      <xdr:row>56</xdr:row>
      <xdr:rowOff>149575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64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140702</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74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19931</xdr:rowOff>
    </xdr:from>
    <xdr:to>
      <xdr:col>36</xdr:col>
      <xdr:colOff>165100</xdr:colOff>
      <xdr:row>56</xdr:row>
      <xdr:rowOff>121531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2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112658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71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127093</xdr:rowOff>
    </xdr:from>
    <xdr:to>
      <xdr:col>55</xdr:col>
      <xdr:colOff>50800</xdr:colOff>
      <xdr:row>57</xdr:row>
      <xdr:rowOff>57243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72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42020</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64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7353</xdr:rowOff>
    </xdr:from>
    <xdr:to>
      <xdr:col>50</xdr:col>
      <xdr:colOff>165100</xdr:colOff>
      <xdr:row>57</xdr:row>
      <xdr:rowOff>108953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78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100080</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872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140438</xdr:rowOff>
    </xdr:from>
    <xdr:to>
      <xdr:col>46</xdr:col>
      <xdr:colOff>38100</xdr:colOff>
      <xdr:row>57</xdr:row>
      <xdr:rowOff>70588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74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61715</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83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64120</xdr:rowOff>
    </xdr:from>
    <xdr:to>
      <xdr:col>41</xdr:col>
      <xdr:colOff>101600</xdr:colOff>
      <xdr:row>55</xdr:row>
      <xdr:rowOff>165720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49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10797</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26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72732</xdr:rowOff>
    </xdr:from>
    <xdr:to>
      <xdr:col>36</xdr:col>
      <xdr:colOff>165100</xdr:colOff>
      <xdr:row>56</xdr:row>
      <xdr:rowOff>2882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502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19409</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27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37306</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10256"/>
          <a:ext cx="1270" cy="1378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155433</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98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37306</xdr:rowOff>
    </xdr:from>
    <xdr:to>
      <xdr:col>55</xdr:col>
      <xdr:colOff>88900</xdr:colOff>
      <xdr:row>71</xdr:row>
      <xdr:rowOff>37306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1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65387</xdr:rowOff>
    </xdr:from>
    <xdr:to>
      <xdr:col>55</xdr:col>
      <xdr:colOff>0</xdr:colOff>
      <xdr:row>79</xdr:row>
      <xdr:rowOff>18008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438487"/>
          <a:ext cx="838200" cy="124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166831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197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143954</xdr:rowOff>
    </xdr:from>
    <xdr:to>
      <xdr:col>55</xdr:col>
      <xdr:colOff>50800</xdr:colOff>
      <xdr:row>78</xdr:row>
      <xdr:rowOff>74104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4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71501</xdr:rowOff>
    </xdr:from>
    <xdr:to>
      <xdr:col>50</xdr:col>
      <xdr:colOff>114300</xdr:colOff>
      <xdr:row>79</xdr:row>
      <xdr:rowOff>18008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444601"/>
          <a:ext cx="889000" cy="117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1632</xdr:rowOff>
    </xdr:from>
    <xdr:to>
      <xdr:col>50</xdr:col>
      <xdr:colOff>165100</xdr:colOff>
      <xdr:row>78</xdr:row>
      <xdr:rowOff>103232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119759</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3149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71501</xdr:rowOff>
    </xdr:from>
    <xdr:to>
      <xdr:col>45</xdr:col>
      <xdr:colOff>177800</xdr:colOff>
      <xdr:row>78</xdr:row>
      <xdr:rowOff>108516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444601"/>
          <a:ext cx="889000" cy="37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142621</xdr:rowOff>
    </xdr:from>
    <xdr:to>
      <xdr:col>46</xdr:col>
      <xdr:colOff>38100</xdr:colOff>
      <xdr:row>78</xdr:row>
      <xdr:rowOff>72771</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89298</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1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108516</xdr:rowOff>
    </xdr:from>
    <xdr:to>
      <xdr:col>41</xdr:col>
      <xdr:colOff>50800</xdr:colOff>
      <xdr:row>78</xdr:row>
      <xdr:rowOff>156235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481616"/>
          <a:ext cx="889000" cy="4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116294</xdr:rowOff>
    </xdr:from>
    <xdr:to>
      <xdr:col>41</xdr:col>
      <xdr:colOff>101600</xdr:colOff>
      <xdr:row>78</xdr:row>
      <xdr:rowOff>46444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62971</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0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79127</xdr:rowOff>
    </xdr:from>
    <xdr:to>
      <xdr:col>36</xdr:col>
      <xdr:colOff>165100</xdr:colOff>
      <xdr:row>78</xdr:row>
      <xdr:rowOff>9277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25804</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56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14587</xdr:rowOff>
    </xdr:from>
    <xdr:to>
      <xdr:col>55</xdr:col>
      <xdr:colOff>50800</xdr:colOff>
      <xdr:row>78</xdr:row>
      <xdr:rowOff>116187</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38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164464</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6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138658</xdr:rowOff>
    </xdr:from>
    <xdr:to>
      <xdr:col>50</xdr:col>
      <xdr:colOff>165100</xdr:colOff>
      <xdr:row>79</xdr:row>
      <xdr:rowOff>68808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1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59935</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604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20701</xdr:rowOff>
    </xdr:from>
    <xdr:to>
      <xdr:col>46</xdr:col>
      <xdr:colOff>38100</xdr:colOff>
      <xdr:row>78</xdr:row>
      <xdr:rowOff>122301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39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113428</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48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57716</xdr:rowOff>
    </xdr:from>
    <xdr:to>
      <xdr:col>41</xdr:col>
      <xdr:colOff>101600</xdr:colOff>
      <xdr:row>78</xdr:row>
      <xdr:rowOff>159316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3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150443</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523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105435</xdr:rowOff>
    </xdr:from>
    <xdr:to>
      <xdr:col>36</xdr:col>
      <xdr:colOff>165100</xdr:colOff>
      <xdr:row>79</xdr:row>
      <xdr:rowOff>35585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7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26712</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571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11173</xdr:rowOff>
    </xdr:from>
    <xdr:to>
      <xdr:col>54</xdr:col>
      <xdr:colOff>189865</xdr:colOff>
      <xdr:row>98</xdr:row>
      <xdr:rowOff>153005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41673"/>
          <a:ext cx="1270" cy="1513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156832</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5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153005</xdr:rowOff>
    </xdr:from>
    <xdr:to>
      <xdr:col>55</xdr:col>
      <xdr:colOff>88900</xdr:colOff>
      <xdr:row>98</xdr:row>
      <xdr:rowOff>153005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5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129300</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1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11173</xdr:rowOff>
    </xdr:from>
    <xdr:to>
      <xdr:col>55</xdr:col>
      <xdr:colOff>88900</xdr:colOff>
      <xdr:row>90</xdr:row>
      <xdr:rowOff>11173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4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33973</xdr:rowOff>
    </xdr:from>
    <xdr:to>
      <xdr:col>55</xdr:col>
      <xdr:colOff>0</xdr:colOff>
      <xdr:row>98</xdr:row>
      <xdr:rowOff>88525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836073"/>
          <a:ext cx="838200" cy="54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94159</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53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71282</xdr:rowOff>
    </xdr:from>
    <xdr:to>
      <xdr:col>55</xdr:col>
      <xdr:colOff>50800</xdr:colOff>
      <xdr:row>98</xdr:row>
      <xdr:rowOff>1432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0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61122</xdr:rowOff>
    </xdr:from>
    <xdr:to>
      <xdr:col>50</xdr:col>
      <xdr:colOff>114300</xdr:colOff>
      <xdr:row>98</xdr:row>
      <xdr:rowOff>88525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863222"/>
          <a:ext cx="889000" cy="27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116294</xdr:rowOff>
    </xdr:from>
    <xdr:to>
      <xdr:col>50</xdr:col>
      <xdr:colOff>165100</xdr:colOff>
      <xdr:row>98</xdr:row>
      <xdr:rowOff>46444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4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62971</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52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37889</xdr:rowOff>
    </xdr:from>
    <xdr:to>
      <xdr:col>45</xdr:col>
      <xdr:colOff>177800</xdr:colOff>
      <xdr:row>98</xdr:row>
      <xdr:rowOff>61122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497089"/>
          <a:ext cx="889000" cy="366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139436</xdr:rowOff>
    </xdr:from>
    <xdr:to>
      <xdr:col>46</xdr:col>
      <xdr:colOff>38100</xdr:colOff>
      <xdr:row>98</xdr:row>
      <xdr:rowOff>69586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7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86113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54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37889</xdr:rowOff>
    </xdr:from>
    <xdr:to>
      <xdr:col>41</xdr:col>
      <xdr:colOff>50800</xdr:colOff>
      <xdr:row>96</xdr:row>
      <xdr:rowOff>42301</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497089"/>
          <a:ext cx="889000" cy="4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136723</xdr:rowOff>
    </xdr:from>
    <xdr:to>
      <xdr:col>41</xdr:col>
      <xdr:colOff>101600</xdr:colOff>
      <xdr:row>98</xdr:row>
      <xdr:rowOff>66873</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6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58000</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860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114412</xdr:rowOff>
    </xdr:from>
    <xdr:to>
      <xdr:col>36</xdr:col>
      <xdr:colOff>165100</xdr:colOff>
      <xdr:row>98</xdr:row>
      <xdr:rowOff>44562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4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35689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837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154623</xdr:rowOff>
    </xdr:from>
    <xdr:to>
      <xdr:col>55</xdr:col>
      <xdr:colOff>50800</xdr:colOff>
      <xdr:row>98</xdr:row>
      <xdr:rowOff>84773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78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69550</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70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37725</xdr:rowOff>
    </xdr:from>
    <xdr:to>
      <xdr:col>50</xdr:col>
      <xdr:colOff>165100</xdr:colOff>
      <xdr:row>98</xdr:row>
      <xdr:rowOff>139325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83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130452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932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10322</xdr:rowOff>
    </xdr:from>
    <xdr:to>
      <xdr:col>46</xdr:col>
      <xdr:colOff>38100</xdr:colOff>
      <xdr:row>98</xdr:row>
      <xdr:rowOff>111922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81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103049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90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158539</xdr:rowOff>
    </xdr:from>
    <xdr:to>
      <xdr:col>41</xdr:col>
      <xdr:colOff>101600</xdr:colOff>
      <xdr:row>96</xdr:row>
      <xdr:rowOff>88689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44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105216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221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162951</xdr:rowOff>
    </xdr:from>
    <xdr:to>
      <xdr:col>36</xdr:col>
      <xdr:colOff>165100</xdr:colOff>
      <xdr:row>96</xdr:row>
      <xdr:rowOff>93101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45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109628</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225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13558</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499958"/>
          <a:ext cx="1269" cy="1154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159305</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674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131685</xdr:rowOff>
    </xdr:from>
    <xdr:ext cx="534377"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27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13558</xdr:rowOff>
    </xdr:from>
    <xdr:to>
      <xdr:col>86</xdr:col>
      <xdr:colOff>25400</xdr:colOff>
      <xdr:row>32</xdr:row>
      <xdr:rowOff>13558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49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139449</xdr:rowOff>
    </xdr:from>
    <xdr:to>
      <xdr:col>85</xdr:col>
      <xdr:colOff>127000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654549"/>
          <a:ext cx="838200" cy="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76755</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204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53878</xdr:rowOff>
    </xdr:from>
    <xdr:to>
      <xdr:col>85</xdr:col>
      <xdr:colOff>177800</xdr:colOff>
      <xdr:row>38</xdr:row>
      <xdr:rowOff>155478</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28098</xdr:rowOff>
    </xdr:from>
    <xdr:to>
      <xdr:col>81</xdr:col>
      <xdr:colOff>50800</xdr:colOff>
      <xdr:row>38</xdr:row>
      <xdr:rowOff>139449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543198"/>
          <a:ext cx="889000" cy="111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64577</xdr:rowOff>
    </xdr:from>
    <xdr:to>
      <xdr:col>81</xdr:col>
      <xdr:colOff>101600</xdr:colOff>
      <xdr:row>38</xdr:row>
      <xdr:rowOff>166177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7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11254</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35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28098</xdr:rowOff>
    </xdr:from>
    <xdr:to>
      <xdr:col>76</xdr:col>
      <xdr:colOff>114300</xdr:colOff>
      <xdr:row>38</xdr:row>
      <xdr:rowOff>59096</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543198"/>
          <a:ext cx="889000" cy="3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48986</xdr:rowOff>
    </xdr:from>
    <xdr:to>
      <xdr:col>76</xdr:col>
      <xdr:colOff>165100</xdr:colOff>
      <xdr:row>38</xdr:row>
      <xdr:rowOff>150586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64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141713</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57428" y="6656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138900</xdr:rowOff>
    </xdr:from>
    <xdr:to>
      <xdr:col>71</xdr:col>
      <xdr:colOff>177800</xdr:colOff>
      <xdr:row>38</xdr:row>
      <xdr:rowOff>59096</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482550"/>
          <a:ext cx="889000" cy="9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38243</xdr:rowOff>
    </xdr:from>
    <xdr:to>
      <xdr:col>72</xdr:col>
      <xdr:colOff>38100</xdr:colOff>
      <xdr:row>38</xdr:row>
      <xdr:rowOff>139843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5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130970</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646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51090</xdr:rowOff>
    </xdr:from>
    <xdr:to>
      <xdr:col>67</xdr:col>
      <xdr:colOff>101600</xdr:colOff>
      <xdr:row>38</xdr:row>
      <xdr:rowOff>152690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143817</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65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32305</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47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88649</xdr:rowOff>
    </xdr:from>
    <xdr:to>
      <xdr:col>81</xdr:col>
      <xdr:colOff>101600</xdr:colOff>
      <xdr:row>39</xdr:row>
      <xdr:rowOff>18799</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0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9926</xdr:rowOff>
    </xdr:from>
    <xdr:ext cx="313932"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24333" y="66964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148748</xdr:rowOff>
    </xdr:from>
    <xdr:to>
      <xdr:col>76</xdr:col>
      <xdr:colOff>165100</xdr:colOff>
      <xdr:row>38</xdr:row>
      <xdr:rowOff>78898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492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95425</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57428" y="6267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8296</xdr:rowOff>
    </xdr:from>
    <xdr:to>
      <xdr:col>72</xdr:col>
      <xdr:colOff>38100</xdr:colOff>
      <xdr:row>38</xdr:row>
      <xdr:rowOff>109896</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523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126423</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68428" y="6298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88100</xdr:rowOff>
    </xdr:from>
    <xdr:to>
      <xdr:col>67</xdr:col>
      <xdr:colOff>101600</xdr:colOff>
      <xdr:row>38</xdr:row>
      <xdr:rowOff>18250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43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34777</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206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65367</xdr:rowOff>
    </xdr:from>
    <xdr:to>
      <xdr:col>85</xdr:col>
      <xdr:colOff>126364</xdr:colOff>
      <xdr:row>78</xdr:row>
      <xdr:rowOff>147016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238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150843</xdr:rowOff>
    </xdr:from>
    <xdr:ext cx="469744"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2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147016</xdr:rowOff>
    </xdr:from>
    <xdr:to>
      <xdr:col>86</xdr:col>
      <xdr:colOff>25400</xdr:colOff>
      <xdr:row>78</xdr:row>
      <xdr:rowOff>147016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2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12044</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2013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65367</xdr:rowOff>
    </xdr:from>
    <xdr:to>
      <xdr:col>86</xdr:col>
      <xdr:colOff>25400</xdr:colOff>
      <xdr:row>71</xdr:row>
      <xdr:rowOff>65367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23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24740</xdr:rowOff>
    </xdr:from>
    <xdr:to>
      <xdr:col>85</xdr:col>
      <xdr:colOff>127000</xdr:colOff>
      <xdr:row>77</xdr:row>
      <xdr:rowOff>44017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226390"/>
          <a:ext cx="838200" cy="19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98239</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956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75361</xdr:rowOff>
    </xdr:from>
    <xdr:to>
      <xdr:col>85</xdr:col>
      <xdr:colOff>177800</xdr:colOff>
      <xdr:row>77</xdr:row>
      <xdr:rowOff>5511</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10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44017</xdr:rowOff>
    </xdr:from>
    <xdr:to>
      <xdr:col>81</xdr:col>
      <xdr:colOff>50800</xdr:colOff>
      <xdr:row>77</xdr:row>
      <xdr:rowOff>59423</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245667"/>
          <a:ext cx="889000" cy="1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74918</xdr:rowOff>
    </xdr:from>
    <xdr:to>
      <xdr:col>81</xdr:col>
      <xdr:colOff>101600</xdr:colOff>
      <xdr:row>77</xdr:row>
      <xdr:rowOff>5068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0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21594</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288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59423</xdr:rowOff>
    </xdr:from>
    <xdr:to>
      <xdr:col>76</xdr:col>
      <xdr:colOff>114300</xdr:colOff>
      <xdr:row>77</xdr:row>
      <xdr:rowOff>116687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261073"/>
          <a:ext cx="889000" cy="57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82335</xdr:rowOff>
    </xdr:from>
    <xdr:to>
      <xdr:col>76</xdr:col>
      <xdr:colOff>165100</xdr:colOff>
      <xdr:row>77</xdr:row>
      <xdr:rowOff>12485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1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29011</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288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116687</xdr:rowOff>
    </xdr:from>
    <xdr:to>
      <xdr:col>71</xdr:col>
      <xdr:colOff>177800</xdr:colOff>
      <xdr:row>77</xdr:row>
      <xdr:rowOff>143320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18337"/>
          <a:ext cx="889000" cy="2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94971</xdr:rowOff>
    </xdr:from>
    <xdr:to>
      <xdr:col>72</xdr:col>
      <xdr:colOff>38100</xdr:colOff>
      <xdr:row>77</xdr:row>
      <xdr:rowOff>25121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1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41648</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290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111544</xdr:rowOff>
    </xdr:from>
    <xdr:to>
      <xdr:col>67</xdr:col>
      <xdr:colOff>101600</xdr:colOff>
      <xdr:row>77</xdr:row>
      <xdr:rowOff>41694</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1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58221</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291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145390</xdr:rowOff>
    </xdr:from>
    <xdr:to>
      <xdr:col>85</xdr:col>
      <xdr:colOff>177800</xdr:colOff>
      <xdr:row>77</xdr:row>
      <xdr:rowOff>75540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175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123817</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15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164667</xdr:rowOff>
    </xdr:from>
    <xdr:to>
      <xdr:col>81</xdr:col>
      <xdr:colOff>101600</xdr:colOff>
      <xdr:row>77</xdr:row>
      <xdr:rowOff>94817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19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85944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28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8623</xdr:rowOff>
    </xdr:from>
    <xdr:to>
      <xdr:col>76</xdr:col>
      <xdr:colOff>165100</xdr:colOff>
      <xdr:row>77</xdr:row>
      <xdr:rowOff>110223</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10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101350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30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65887</xdr:rowOff>
    </xdr:from>
    <xdr:to>
      <xdr:col>72</xdr:col>
      <xdr:colOff>38100</xdr:colOff>
      <xdr:row>77</xdr:row>
      <xdr:rowOff>167487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6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158614</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360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92520</xdr:rowOff>
    </xdr:from>
    <xdr:to>
      <xdr:col>67</xdr:col>
      <xdr:colOff>101600</xdr:colOff>
      <xdr:row>78</xdr:row>
      <xdr:rowOff>22670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94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13797</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3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83835</xdr:rowOff>
    </xdr:from>
    <xdr:to>
      <xdr:col>85</xdr:col>
      <xdr:colOff>126364</xdr:colOff>
      <xdr:row>98</xdr:row>
      <xdr:rowOff>138750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857235"/>
          <a:ext cx="1269" cy="1083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142577</xdr:rowOff>
    </xdr:from>
    <xdr:ext cx="378565"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4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138750</xdr:rowOff>
    </xdr:from>
    <xdr:to>
      <xdr:col>86</xdr:col>
      <xdr:colOff>25400</xdr:colOff>
      <xdr:row>98</xdr:row>
      <xdr:rowOff>138750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30512</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632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83835</xdr:rowOff>
    </xdr:from>
    <xdr:to>
      <xdr:col>86</xdr:col>
      <xdr:colOff>25400</xdr:colOff>
      <xdr:row>92</xdr:row>
      <xdr:rowOff>83835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857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22839</xdr:rowOff>
    </xdr:from>
    <xdr:to>
      <xdr:col>85</xdr:col>
      <xdr:colOff>127000</xdr:colOff>
      <xdr:row>98</xdr:row>
      <xdr:rowOff>128316</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824939"/>
          <a:ext cx="838200" cy="105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138537</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769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160110</xdr:rowOff>
    </xdr:from>
    <xdr:to>
      <xdr:col>85</xdr:col>
      <xdr:colOff>177800</xdr:colOff>
      <xdr:row>98</xdr:row>
      <xdr:rowOff>90260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25702</xdr:rowOff>
    </xdr:from>
    <xdr:to>
      <xdr:col>81</xdr:col>
      <xdr:colOff>50800</xdr:colOff>
      <xdr:row>98</xdr:row>
      <xdr:rowOff>128316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827802"/>
          <a:ext cx="889000" cy="102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159491</xdr:rowOff>
    </xdr:from>
    <xdr:to>
      <xdr:col>81</xdr:col>
      <xdr:colOff>101600</xdr:colOff>
      <xdr:row>98</xdr:row>
      <xdr:rowOff>89641</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106168</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56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25702</xdr:rowOff>
    </xdr:from>
    <xdr:to>
      <xdr:col>76</xdr:col>
      <xdr:colOff>114300</xdr:colOff>
      <xdr:row>98</xdr:row>
      <xdr:rowOff>33420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827802"/>
          <a:ext cx="889000" cy="7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150467</xdr:rowOff>
    </xdr:from>
    <xdr:to>
      <xdr:col>76</xdr:col>
      <xdr:colOff>165100</xdr:colOff>
      <xdr:row>98</xdr:row>
      <xdr:rowOff>80617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71744</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87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33420</xdr:rowOff>
    </xdr:from>
    <xdr:to>
      <xdr:col>71</xdr:col>
      <xdr:colOff>177800</xdr:colOff>
      <xdr:row>98</xdr:row>
      <xdr:rowOff>138246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835520"/>
          <a:ext cx="889000" cy="10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136554</xdr:rowOff>
    </xdr:from>
    <xdr:to>
      <xdr:col>72</xdr:col>
      <xdr:colOff>38100</xdr:colOff>
      <xdr:row>98</xdr:row>
      <xdr:rowOff>66704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83231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54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12264</xdr:rowOff>
    </xdr:from>
    <xdr:to>
      <xdr:col>67</xdr:col>
      <xdr:colOff>101600</xdr:colOff>
      <xdr:row>98</xdr:row>
      <xdr:rowOff>113864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130391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58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143489</xdr:rowOff>
    </xdr:from>
    <xdr:to>
      <xdr:col>85</xdr:col>
      <xdr:colOff>177800</xdr:colOff>
      <xdr:row>98</xdr:row>
      <xdr:rowOff>73639</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77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102866</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56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77516</xdr:rowOff>
    </xdr:from>
    <xdr:to>
      <xdr:col>81</xdr:col>
      <xdr:colOff>101600</xdr:colOff>
      <xdr:row>99</xdr:row>
      <xdr:rowOff>7666</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7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170243</xdr:rowOff>
    </xdr:from>
    <xdr:ext cx="469744"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46428" y="16972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146352</xdr:rowOff>
    </xdr:from>
    <xdr:to>
      <xdr:col>76</xdr:col>
      <xdr:colOff>165100</xdr:colOff>
      <xdr:row>98</xdr:row>
      <xdr:rowOff>76502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77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93029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55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154070</xdr:rowOff>
    </xdr:from>
    <xdr:to>
      <xdr:col>72</xdr:col>
      <xdr:colOff>38100</xdr:colOff>
      <xdr:row>98</xdr:row>
      <xdr:rowOff>84220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78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75347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8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87446</xdr:rowOff>
    </xdr:from>
    <xdr:to>
      <xdr:col>67</xdr:col>
      <xdr:colOff>101600</xdr:colOff>
      <xdr:row>99</xdr:row>
      <xdr:rowOff>17596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8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8723</xdr:rowOff>
    </xdr:from>
    <xdr:ext cx="378565"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5017" y="16982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97683</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412633"/>
          <a:ext cx="1269" cy="124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44360</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18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97683</xdr:rowOff>
    </xdr:from>
    <xdr:to>
      <xdr:col>116</xdr:col>
      <xdr:colOff>152400</xdr:colOff>
      <xdr:row>31</xdr:row>
      <xdr:rowOff>97683</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412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80081</xdr:rowOff>
    </xdr:from>
    <xdr:to>
      <xdr:col>116</xdr:col>
      <xdr:colOff>63500</xdr:colOff>
      <xdr:row>34</xdr:row>
      <xdr:rowOff>133893</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1323300" y="5909381"/>
          <a:ext cx="838200" cy="53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130604</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742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152176</xdr:rowOff>
    </xdr:from>
    <xdr:to>
      <xdr:col>116</xdr:col>
      <xdr:colOff>114300</xdr:colOff>
      <xdr:row>38</xdr:row>
      <xdr:rowOff>82327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4958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133893</xdr:rowOff>
    </xdr:from>
    <xdr:to>
      <xdr:col>111</xdr:col>
      <xdr:colOff>177800</xdr:colOff>
      <xdr:row>34</xdr:row>
      <xdr:rowOff>148067</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0434300" y="5963193"/>
          <a:ext cx="889000" cy="1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160726</xdr:rowOff>
    </xdr:from>
    <xdr:to>
      <xdr:col>112</xdr:col>
      <xdr:colOff>38100</xdr:colOff>
      <xdr:row>38</xdr:row>
      <xdr:rowOff>90876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0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82003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597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148067</xdr:rowOff>
    </xdr:from>
    <xdr:to>
      <xdr:col>107</xdr:col>
      <xdr:colOff>50800</xdr:colOff>
      <xdr:row>34</xdr:row>
      <xdr:rowOff>155245</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19545300" y="5977367"/>
          <a:ext cx="889000" cy="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166167</xdr:rowOff>
    </xdr:from>
    <xdr:to>
      <xdr:col>107</xdr:col>
      <xdr:colOff>101600</xdr:colOff>
      <xdr:row>38</xdr:row>
      <xdr:rowOff>96317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87444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602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155245</xdr:rowOff>
    </xdr:from>
    <xdr:to>
      <xdr:col>102</xdr:col>
      <xdr:colOff>114300</xdr:colOff>
      <xdr:row>35</xdr:row>
      <xdr:rowOff>117</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8656300" y="5984545"/>
          <a:ext cx="889000" cy="1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5552</xdr:rowOff>
    </xdr:from>
    <xdr:to>
      <xdr:col>102</xdr:col>
      <xdr:colOff>165100</xdr:colOff>
      <xdr:row>38</xdr:row>
      <xdr:rowOff>107152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98279</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613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5644</xdr:rowOff>
    </xdr:from>
    <xdr:to>
      <xdr:col>98</xdr:col>
      <xdr:colOff>38100</xdr:colOff>
      <xdr:row>38</xdr:row>
      <xdr:rowOff>107244</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2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98371</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61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29281</xdr:rowOff>
    </xdr:from>
    <xdr:to>
      <xdr:col>116</xdr:col>
      <xdr:colOff>114300</xdr:colOff>
      <xdr:row>34</xdr:row>
      <xdr:rowOff>130881</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5858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52158</xdr:rowOff>
    </xdr:from>
    <xdr:ext cx="534377"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571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83093</xdr:rowOff>
    </xdr:from>
    <xdr:to>
      <xdr:col>112</xdr:col>
      <xdr:colOff>38100</xdr:colOff>
      <xdr:row>35</xdr:row>
      <xdr:rowOff>13243</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5912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33</xdr:row>
      <xdr:rowOff>29770</xdr:rowOff>
    </xdr:from>
    <xdr:ext cx="534377"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56111" y="5687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97267</xdr:rowOff>
    </xdr:from>
    <xdr:to>
      <xdr:col>107</xdr:col>
      <xdr:colOff>101600</xdr:colOff>
      <xdr:row>35</xdr:row>
      <xdr:rowOff>27417</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5926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33</xdr:row>
      <xdr:rowOff>43944</xdr:rowOff>
    </xdr:from>
    <xdr:ext cx="534377"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67111" y="5701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104445</xdr:rowOff>
    </xdr:from>
    <xdr:to>
      <xdr:col>102</xdr:col>
      <xdr:colOff>165100</xdr:colOff>
      <xdr:row>35</xdr:row>
      <xdr:rowOff>34595</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593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33</xdr:row>
      <xdr:rowOff>51122</xdr:rowOff>
    </xdr:from>
    <xdr:ext cx="534377"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278111" y="570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120767</xdr:rowOff>
    </xdr:from>
    <xdr:to>
      <xdr:col>98</xdr:col>
      <xdr:colOff>38100</xdr:colOff>
      <xdr:row>35</xdr:row>
      <xdr:rowOff>50917</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5950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33</xdr:row>
      <xdr:rowOff>67444</xdr:rowOff>
    </xdr:from>
    <xdr:ext cx="534377"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389111" y="572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54478</xdr:rowOff>
    </xdr:from>
    <xdr:to>
      <xdr:col>116</xdr:col>
      <xdr:colOff>62864</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626978"/>
          <a:ext cx="1269" cy="1456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1155</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0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54478</xdr:rowOff>
    </xdr:from>
    <xdr:to>
      <xdr:col>116</xdr:col>
      <xdr:colOff>152400</xdr:colOff>
      <xdr:row>50</xdr:row>
      <xdr:rowOff>54478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62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162011</xdr:rowOff>
    </xdr:from>
    <xdr:to>
      <xdr:col>116</xdr:col>
      <xdr:colOff>63500</xdr:colOff>
      <xdr:row>57</xdr:row>
      <xdr:rowOff>163475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1323300" y="9934661"/>
          <a:ext cx="838200" cy="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156115</xdr:rowOff>
    </xdr:from>
    <xdr:ext cx="378565"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928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6238</xdr:rowOff>
    </xdr:from>
    <xdr:to>
      <xdr:col>116</xdr:col>
      <xdr:colOff>114300</xdr:colOff>
      <xdr:row>58</xdr:row>
      <xdr:rowOff>107838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95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163475</xdr:rowOff>
    </xdr:from>
    <xdr:to>
      <xdr:col>111</xdr:col>
      <xdr:colOff>177800</xdr:colOff>
      <xdr:row>57</xdr:row>
      <xdr:rowOff>163749</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0434300" y="9936125"/>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3678</xdr:rowOff>
    </xdr:from>
    <xdr:to>
      <xdr:col>112</xdr:col>
      <xdr:colOff>38100</xdr:colOff>
      <xdr:row>58</xdr:row>
      <xdr:rowOff>105278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96405</xdr:rowOff>
    </xdr:from>
    <xdr:ext cx="378565"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134017" y="10040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163749</xdr:rowOff>
    </xdr:from>
    <xdr:to>
      <xdr:col>107</xdr:col>
      <xdr:colOff>50800</xdr:colOff>
      <xdr:row>57</xdr:row>
      <xdr:rowOff>164298</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9545300" y="9936399"/>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569</xdr:rowOff>
    </xdr:from>
    <xdr:to>
      <xdr:col>107</xdr:col>
      <xdr:colOff>101600</xdr:colOff>
      <xdr:row>58</xdr:row>
      <xdr:rowOff>102169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93296</xdr:rowOff>
    </xdr:from>
    <xdr:ext cx="378565"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245017" y="10037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163749</xdr:rowOff>
    </xdr:from>
    <xdr:to>
      <xdr:col>102</xdr:col>
      <xdr:colOff>114300</xdr:colOff>
      <xdr:row>57</xdr:row>
      <xdr:rowOff>164298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9936399"/>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160772</xdr:rowOff>
    </xdr:from>
    <xdr:to>
      <xdr:col>102</xdr:col>
      <xdr:colOff>165100</xdr:colOff>
      <xdr:row>58</xdr:row>
      <xdr:rowOff>90922</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82049</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10026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128036</xdr:rowOff>
    </xdr:from>
    <xdr:to>
      <xdr:col>98</xdr:col>
      <xdr:colOff>38100</xdr:colOff>
      <xdr:row>58</xdr:row>
      <xdr:rowOff>58186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49313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99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111211</xdr:rowOff>
    </xdr:from>
    <xdr:to>
      <xdr:col>116</xdr:col>
      <xdr:colOff>114300</xdr:colOff>
      <xdr:row>58</xdr:row>
      <xdr:rowOff>41361</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988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134088</xdr:rowOff>
    </xdr:from>
    <xdr:ext cx="469744"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735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112675</xdr:rowOff>
    </xdr:from>
    <xdr:to>
      <xdr:col>112</xdr:col>
      <xdr:colOff>38100</xdr:colOff>
      <xdr:row>58</xdr:row>
      <xdr:rowOff>42825</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988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59352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660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112949</xdr:rowOff>
    </xdr:from>
    <xdr:to>
      <xdr:col>107</xdr:col>
      <xdr:colOff>101600</xdr:colOff>
      <xdr:row>58</xdr:row>
      <xdr:rowOff>43099</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988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59626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660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113498</xdr:rowOff>
    </xdr:from>
    <xdr:to>
      <xdr:col>102</xdr:col>
      <xdr:colOff>165100</xdr:colOff>
      <xdr:row>58</xdr:row>
      <xdr:rowOff>43648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988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60175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661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112949</xdr:rowOff>
    </xdr:from>
    <xdr:to>
      <xdr:col>98</xdr:col>
      <xdr:colOff>38100</xdr:colOff>
      <xdr:row>58</xdr:row>
      <xdr:rowOff>43099</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988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59626</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660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49142</xdr:rowOff>
    </xdr:from>
    <xdr:to>
      <xdr:col>116</xdr:col>
      <xdr:colOff>62864</xdr:colOff>
      <xdr:row>78</xdr:row>
      <xdr:rowOff>101099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2159595" y="12222092"/>
          <a:ext cx="1269" cy="1252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104926</xdr:rowOff>
    </xdr:from>
    <xdr:ext cx="534377" cy="259045"/>
    <xdr:sp macro="" textlink="">
      <xdr:nvSpPr>
        <xdr:cNvPr id="843" name="繰出金最小値テキスト">
          <a:extLst>
            <a:ext uri="{FF2B5EF4-FFF2-40B4-BE49-F238E27FC236}">
              <a16:creationId xmlns:a16="http://schemas.microsoft.com/office/drawing/2014/main" id="{00000000-0008-0000-0600-00004B030000}"/>
            </a:ext>
          </a:extLst>
        </xdr:cNvPr>
        <xdr:cNvSpPr txBox="1"/>
      </xdr:nvSpPr>
      <xdr:spPr>
        <a:xfrm>
          <a:off x="22212300" y="1347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101099</xdr:rowOff>
    </xdr:from>
    <xdr:to>
      <xdr:col>116</xdr:col>
      <xdr:colOff>152400</xdr:colOff>
      <xdr:row>78</xdr:row>
      <xdr:rowOff>101099</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347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167269</xdr:rowOff>
    </xdr:from>
    <xdr:ext cx="534377" cy="259045"/>
    <xdr:sp macro="" textlink="">
      <xdr:nvSpPr>
        <xdr:cNvPr id="845" name="繰出金最大値テキスト">
          <a:extLst>
            <a:ext uri="{FF2B5EF4-FFF2-40B4-BE49-F238E27FC236}">
              <a16:creationId xmlns:a16="http://schemas.microsoft.com/office/drawing/2014/main" id="{00000000-0008-0000-0600-00004D030000}"/>
            </a:ext>
          </a:extLst>
        </xdr:cNvPr>
        <xdr:cNvSpPr txBox="1"/>
      </xdr:nvSpPr>
      <xdr:spPr>
        <a:xfrm>
          <a:off x="22212300" y="1199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49142</xdr:rowOff>
    </xdr:from>
    <xdr:to>
      <xdr:col>116</xdr:col>
      <xdr:colOff>152400</xdr:colOff>
      <xdr:row>71</xdr:row>
      <xdr:rowOff>49142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2222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90649</xdr:rowOff>
    </xdr:from>
    <xdr:to>
      <xdr:col>116</xdr:col>
      <xdr:colOff>63500</xdr:colOff>
      <xdr:row>77</xdr:row>
      <xdr:rowOff>49436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1323300" y="12777949"/>
          <a:ext cx="838200" cy="473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161710</xdr:rowOff>
    </xdr:from>
    <xdr:ext cx="534377" cy="259045"/>
    <xdr:sp macro="" textlink="">
      <xdr:nvSpPr>
        <xdr:cNvPr id="848" name="繰出金平均値テキスト">
          <a:extLst>
            <a:ext uri="{FF2B5EF4-FFF2-40B4-BE49-F238E27FC236}">
              <a16:creationId xmlns:a16="http://schemas.microsoft.com/office/drawing/2014/main" id="{00000000-0008-0000-0600-000050030000}"/>
            </a:ext>
          </a:extLst>
        </xdr:cNvPr>
        <xdr:cNvSpPr txBox="1"/>
      </xdr:nvSpPr>
      <xdr:spPr>
        <a:xfrm>
          <a:off x="22212300" y="12849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138833</xdr:rowOff>
    </xdr:from>
    <xdr:to>
      <xdr:col>116</xdr:col>
      <xdr:colOff>114300</xdr:colOff>
      <xdr:row>76</xdr:row>
      <xdr:rowOff>68982</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2110700" y="129975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90649</xdr:rowOff>
    </xdr:from>
    <xdr:to>
      <xdr:col>111</xdr:col>
      <xdr:colOff>177800</xdr:colOff>
      <xdr:row>77</xdr:row>
      <xdr:rowOff>88429</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0434300" y="12777949"/>
          <a:ext cx="889000" cy="512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103629</xdr:rowOff>
    </xdr:from>
    <xdr:to>
      <xdr:col>112</xdr:col>
      <xdr:colOff>38100</xdr:colOff>
      <xdr:row>76</xdr:row>
      <xdr:rowOff>33778</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1272500" y="12962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24905</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1056111" y="13055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88429</xdr:rowOff>
    </xdr:from>
    <xdr:to>
      <xdr:col>107</xdr:col>
      <xdr:colOff>50800</xdr:colOff>
      <xdr:row>77</xdr:row>
      <xdr:rowOff>118473</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9545300" y="13290079"/>
          <a:ext cx="889000" cy="30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154769</xdr:rowOff>
    </xdr:from>
    <xdr:to>
      <xdr:col>107</xdr:col>
      <xdr:colOff>101600</xdr:colOff>
      <xdr:row>76</xdr:row>
      <xdr:rowOff>84919</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0383500" y="130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101447</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167111" y="12788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116611</xdr:rowOff>
    </xdr:from>
    <xdr:to>
      <xdr:col>102</xdr:col>
      <xdr:colOff>114300</xdr:colOff>
      <xdr:row>77</xdr:row>
      <xdr:rowOff>118473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656300" y="13318261"/>
          <a:ext cx="889000" cy="1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13463</xdr:rowOff>
    </xdr:from>
    <xdr:to>
      <xdr:col>102</xdr:col>
      <xdr:colOff>165100</xdr:colOff>
      <xdr:row>76</xdr:row>
      <xdr:rowOff>115063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9494500" y="1304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131589</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278111" y="1281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168584</xdr:rowOff>
    </xdr:from>
    <xdr:to>
      <xdr:col>98</xdr:col>
      <xdr:colOff>38100</xdr:colOff>
      <xdr:row>76</xdr:row>
      <xdr:rowOff>98734</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8605500" y="1302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115261</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389111" y="1280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170086</xdr:rowOff>
    </xdr:from>
    <xdr:to>
      <xdr:col>116</xdr:col>
      <xdr:colOff>114300</xdr:colOff>
      <xdr:row>77</xdr:row>
      <xdr:rowOff>100236</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2110700" y="13200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148513</xdr:rowOff>
    </xdr:from>
    <xdr:ext cx="534377" cy="259045"/>
    <xdr:sp macro="" textlink="">
      <xdr:nvSpPr>
        <xdr:cNvPr id="867" name="繰出金該当値テキスト">
          <a:extLst>
            <a:ext uri="{FF2B5EF4-FFF2-40B4-BE49-F238E27FC236}">
              <a16:creationId xmlns:a16="http://schemas.microsoft.com/office/drawing/2014/main" id="{00000000-0008-0000-0600-000063030000}"/>
            </a:ext>
          </a:extLst>
        </xdr:cNvPr>
        <xdr:cNvSpPr txBox="1"/>
      </xdr:nvSpPr>
      <xdr:spPr>
        <a:xfrm>
          <a:off x="22212300" y="1317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39849</xdr:rowOff>
    </xdr:from>
    <xdr:to>
      <xdr:col>112</xdr:col>
      <xdr:colOff>38100</xdr:colOff>
      <xdr:row>74</xdr:row>
      <xdr:rowOff>141449</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1272500" y="12727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157976</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56111" y="1250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37629</xdr:rowOff>
    </xdr:from>
    <xdr:to>
      <xdr:col>107</xdr:col>
      <xdr:colOff>101600</xdr:colOff>
      <xdr:row>77</xdr:row>
      <xdr:rowOff>139229</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0383500" y="13239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130356</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3332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67673</xdr:rowOff>
    </xdr:from>
    <xdr:to>
      <xdr:col>102</xdr:col>
      <xdr:colOff>165100</xdr:colOff>
      <xdr:row>77</xdr:row>
      <xdr:rowOff>169273</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9494500" y="1326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160400</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336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65811</xdr:rowOff>
    </xdr:from>
    <xdr:to>
      <xdr:col>98</xdr:col>
      <xdr:colOff>38100</xdr:colOff>
      <xdr:row>77</xdr:row>
      <xdr:rowOff>167411</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8605500" y="1326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158538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336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a:extLst>
            <a:ext uri="{FF2B5EF4-FFF2-40B4-BE49-F238E27FC236}">
              <a16:creationId xmlns:a16="http://schemas.microsoft.com/office/drawing/2014/main" id="{00000000-0008-0000-0600-00007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a:extLst>
            <a:ext uri="{FF2B5EF4-FFF2-40B4-BE49-F238E27FC236}">
              <a16:creationId xmlns:a16="http://schemas.microsoft.com/office/drawing/2014/main" id="{00000000-0008-0000-0600-00007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a:extLst>
            <a:ext uri="{FF2B5EF4-FFF2-40B4-BE49-F238E27FC236}">
              <a16:creationId xmlns:a16="http://schemas.microsoft.com/office/drawing/2014/main" id="{00000000-0008-0000-0600-00008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a:extLst>
            <a:ext uri="{FF2B5EF4-FFF2-40B4-BE49-F238E27FC236}">
              <a16:creationId xmlns:a16="http://schemas.microsoft.com/office/drawing/2014/main" id="{00000000-0008-0000-0600-00009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令和６年度歳出決算額は住民一人当たりに換算すると、</a:t>
          </a:r>
          <a:r>
            <a:rPr kumimoji="1" lang="en-US" altLang="ja-JP" sz="1100">
              <a:latin typeface="ＭＳ Ｐゴシック" panose="020B0600070205080204" pitchFamily="50" charset="-128"/>
              <a:ea typeface="ＭＳ Ｐゴシック" panose="020B0600070205080204" pitchFamily="50" charset="-128"/>
            </a:rPr>
            <a:t>516,492</a:t>
          </a:r>
          <a:r>
            <a:rPr kumimoji="1" lang="ja-JP" altLang="en-US" sz="1100">
              <a:latin typeface="ＭＳ Ｐゴシック" panose="020B0600070205080204" pitchFamily="50" charset="-128"/>
              <a:ea typeface="ＭＳ Ｐゴシック" panose="020B0600070205080204" pitchFamily="50" charset="-128"/>
            </a:rPr>
            <a:t>円となった。令和６年度では、以前より続いている原油価格・物価高騰における支援の一環として、国庫補助金を活用した定額減税調整給付事業や住民税非課税世帯への給付事業を実施した。また、単独事業として、中小事業者、自営業者、運送業者及び廃棄物収集運搬事業者への支援金支給事業を実施した。本格化する白石川右岸河川敷等整備事業では、賑わい交流拠点施設整備に向けた盛土造成工事や高水敷芝生化工事、パークゴルフ場のパーゴラ設置工事等を行ったことにより、歳出総額は前年度比</a:t>
          </a:r>
          <a:r>
            <a:rPr kumimoji="1" lang="en-US" altLang="ja-JP" sz="1100">
              <a:latin typeface="ＭＳ Ｐゴシック" panose="020B0600070205080204" pitchFamily="50" charset="-128"/>
              <a:ea typeface="ＭＳ Ｐゴシック" panose="020B0600070205080204" pitchFamily="50" charset="-128"/>
            </a:rPr>
            <a:t>9.1</a:t>
          </a:r>
          <a:r>
            <a:rPr kumimoji="1" lang="ja-JP" altLang="en-US" sz="1100">
              <a:latin typeface="ＭＳ Ｐゴシック" panose="020B0600070205080204" pitchFamily="50" charset="-128"/>
              <a:ea typeface="ＭＳ Ｐゴシック" panose="020B0600070205080204" pitchFamily="50" charset="-128"/>
            </a:rPr>
            <a:t>％の増加となった。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普通建設事業費は、金ヶ瀬中学校校舎・屋内運動場外壁他改修工事（</a:t>
          </a:r>
          <a:r>
            <a:rPr kumimoji="1" lang="en-US" altLang="ja-JP" sz="1100">
              <a:latin typeface="ＭＳ Ｐゴシック" panose="020B0600070205080204" pitchFamily="50" charset="-128"/>
              <a:ea typeface="ＭＳ Ｐゴシック" panose="020B0600070205080204" pitchFamily="50" charset="-128"/>
            </a:rPr>
            <a:t>+180</a:t>
          </a:r>
          <a:r>
            <a:rPr kumimoji="1" lang="ja-JP" altLang="en-US" sz="1100">
              <a:latin typeface="ＭＳ Ｐゴシック" panose="020B0600070205080204" pitchFamily="50" charset="-128"/>
              <a:ea typeface="ＭＳ Ｐゴシック" panose="020B0600070205080204" pitchFamily="50" charset="-128"/>
            </a:rPr>
            <a:t>百万円）や町営上谷住宅外壁断熱等改修工事（</a:t>
          </a:r>
          <a:r>
            <a:rPr kumimoji="1" lang="en-US" altLang="ja-JP" sz="1100">
              <a:latin typeface="ＭＳ Ｐゴシック" panose="020B0600070205080204" pitchFamily="50" charset="-128"/>
              <a:ea typeface="ＭＳ Ｐゴシック" panose="020B0600070205080204" pitchFamily="50" charset="-128"/>
            </a:rPr>
            <a:t>+54</a:t>
          </a:r>
          <a:r>
            <a:rPr kumimoji="1" lang="ja-JP" altLang="en-US" sz="1100">
              <a:latin typeface="ＭＳ Ｐゴシック" panose="020B0600070205080204" pitchFamily="50" charset="-128"/>
              <a:ea typeface="ＭＳ Ｐゴシック" panose="020B0600070205080204" pitchFamily="50" charset="-128"/>
            </a:rPr>
            <a:t>百万円）、小中学校特別教室等空調設備設置工事（＋</a:t>
          </a:r>
          <a:r>
            <a:rPr kumimoji="1" lang="en-US" altLang="ja-JP" sz="1100">
              <a:latin typeface="ＭＳ Ｐゴシック" panose="020B0600070205080204" pitchFamily="50" charset="-128"/>
              <a:ea typeface="ＭＳ Ｐゴシック" panose="020B0600070205080204" pitchFamily="50" charset="-128"/>
            </a:rPr>
            <a:t>46</a:t>
          </a:r>
          <a:r>
            <a:rPr kumimoji="1" lang="ja-JP" altLang="en-US" sz="1100">
              <a:latin typeface="ＭＳ Ｐゴシック" panose="020B0600070205080204" pitchFamily="50" charset="-128"/>
              <a:ea typeface="ＭＳ Ｐゴシック" panose="020B0600070205080204" pitchFamily="50" charset="-128"/>
            </a:rPr>
            <a:t>百万円）に加え、賑わい交流拠点施設盛土造成等工事（</a:t>
          </a:r>
          <a:r>
            <a:rPr kumimoji="1" lang="en-US" altLang="ja-JP" sz="1100">
              <a:latin typeface="ＭＳ Ｐゴシック" panose="020B0600070205080204" pitchFamily="50" charset="-128"/>
              <a:ea typeface="ＭＳ Ｐゴシック" panose="020B0600070205080204" pitchFamily="50" charset="-128"/>
            </a:rPr>
            <a:t>+144</a:t>
          </a:r>
          <a:r>
            <a:rPr kumimoji="1" lang="ja-JP" altLang="en-US" sz="1100">
              <a:latin typeface="ＭＳ Ｐゴシック" panose="020B0600070205080204" pitchFamily="50" charset="-128"/>
              <a:ea typeface="ＭＳ Ｐゴシック" panose="020B0600070205080204" pitchFamily="50" charset="-128"/>
            </a:rPr>
            <a:t>百万円）、高水敷芝生化整備工事（</a:t>
          </a:r>
          <a:r>
            <a:rPr kumimoji="1" lang="en-US" altLang="ja-JP" sz="1100">
              <a:latin typeface="ＭＳ Ｐゴシック" panose="020B0600070205080204" pitchFamily="50" charset="-128"/>
              <a:ea typeface="ＭＳ Ｐゴシック" panose="020B0600070205080204" pitchFamily="50" charset="-128"/>
            </a:rPr>
            <a:t>+11</a:t>
          </a:r>
          <a:r>
            <a:rPr kumimoji="1" lang="ja-JP" altLang="en-US" sz="1100">
              <a:latin typeface="ＭＳ Ｐゴシック" panose="020B0600070205080204" pitchFamily="50" charset="-128"/>
              <a:ea typeface="ＭＳ Ｐゴシック" panose="020B0600070205080204" pitchFamily="50" charset="-128"/>
            </a:rPr>
            <a:t>百万円）、おおがわら千本桜スポーツパークパーゴラ等設置工事（</a:t>
          </a:r>
          <a:r>
            <a:rPr kumimoji="1" lang="en-US" altLang="ja-JP" sz="1100">
              <a:latin typeface="ＭＳ Ｐゴシック" panose="020B0600070205080204" pitchFamily="50" charset="-128"/>
              <a:ea typeface="ＭＳ Ｐゴシック" panose="020B0600070205080204" pitchFamily="50" charset="-128"/>
            </a:rPr>
            <a:t>+17</a:t>
          </a:r>
          <a:r>
            <a:rPr kumimoji="1" lang="ja-JP" altLang="en-US" sz="1100">
              <a:latin typeface="ＭＳ Ｐゴシック" panose="020B0600070205080204" pitchFamily="50" charset="-128"/>
              <a:ea typeface="ＭＳ Ｐゴシック" panose="020B0600070205080204" pitchFamily="50" charset="-128"/>
            </a:rPr>
            <a:t>百万円）等の白石川右岸河川敷等整備関連事業により増となった。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物件費は、ふるさと寄附金における返礼品調達費用及び各種手数料の増（</a:t>
          </a:r>
          <a:r>
            <a:rPr kumimoji="1" lang="en-US" altLang="ja-JP" sz="1100">
              <a:latin typeface="ＭＳ Ｐゴシック" panose="020B0600070205080204" pitchFamily="50" charset="-128"/>
              <a:ea typeface="ＭＳ Ｐゴシック" panose="020B0600070205080204" pitchFamily="50" charset="-128"/>
            </a:rPr>
            <a:t>+300</a:t>
          </a:r>
          <a:r>
            <a:rPr kumimoji="1" lang="ja-JP" altLang="en-US" sz="1100">
              <a:latin typeface="ＭＳ Ｐゴシック" panose="020B0600070205080204" pitchFamily="50" charset="-128"/>
              <a:ea typeface="ＭＳ Ｐゴシック" panose="020B0600070205080204" pitchFamily="50" charset="-128"/>
            </a:rPr>
            <a:t>百万円）、原油価格・物価高騰の影響による給食用の賄材料費・配送業務委託料の増（</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百万円）や、予防接種委託料の増（</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百万円）、工業団地用地拡張調査計画業務委託料（</a:t>
          </a:r>
          <a:r>
            <a:rPr kumimoji="1" lang="en-US" altLang="ja-JP" sz="1100">
              <a:latin typeface="ＭＳ Ｐゴシック" panose="020B0600070205080204" pitchFamily="50" charset="-128"/>
              <a:ea typeface="ＭＳ Ｐゴシック" panose="020B0600070205080204" pitchFamily="50" charset="-128"/>
            </a:rPr>
            <a:t>+46</a:t>
          </a:r>
          <a:r>
            <a:rPr kumimoji="1" lang="ja-JP" altLang="en-US" sz="1100">
              <a:latin typeface="ＭＳ Ｐゴシック" panose="020B0600070205080204" pitchFamily="50" charset="-128"/>
              <a:ea typeface="ＭＳ Ｐゴシック" panose="020B0600070205080204" pitchFamily="50" charset="-128"/>
            </a:rPr>
            <a:t>百万円）等により増となった。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補助費等は、原油価格・物価高騰対応中小企業者支援金（</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百万円）、仙南地域広域行政事務組合負担金（</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百万円）の増、燃料高騰対策運送業者等中小企業者支援金（</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百万円）の皆増等により増となった。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扶助費は、定額減税調整給付金（</a:t>
          </a:r>
          <a:r>
            <a:rPr kumimoji="1" lang="en-US" altLang="ja-JP" sz="1100">
              <a:latin typeface="ＭＳ Ｐゴシック" panose="020B0600070205080204" pitchFamily="50" charset="-128"/>
              <a:ea typeface="ＭＳ Ｐゴシック" panose="020B0600070205080204" pitchFamily="50" charset="-128"/>
            </a:rPr>
            <a:t>+207,890</a:t>
          </a:r>
          <a:r>
            <a:rPr kumimoji="1" lang="ja-JP" altLang="en-US" sz="1100">
              <a:latin typeface="ＭＳ Ｐゴシック" panose="020B0600070205080204" pitchFamily="50" charset="-128"/>
              <a:ea typeface="ＭＳ Ｐゴシック" panose="020B0600070205080204" pitchFamily="50" charset="-128"/>
            </a:rPr>
            <a:t>千円）の皆増等に加え、公定単価上昇による施設型給付費の増（</a:t>
          </a:r>
          <a:r>
            <a:rPr kumimoji="1" lang="en-US" altLang="ja-JP" sz="1100">
              <a:latin typeface="ＭＳ Ｐゴシック" panose="020B0600070205080204" pitchFamily="50" charset="-128"/>
              <a:ea typeface="ＭＳ Ｐゴシック" panose="020B0600070205080204" pitchFamily="50" charset="-128"/>
            </a:rPr>
            <a:t>+33</a:t>
          </a:r>
          <a:r>
            <a:rPr kumimoji="1" lang="ja-JP" altLang="en-US" sz="1100">
              <a:latin typeface="ＭＳ Ｐゴシック" panose="020B0600070205080204" pitchFamily="50" charset="-128"/>
              <a:ea typeface="ＭＳ Ｐゴシック" panose="020B0600070205080204" pitchFamily="50" charset="-128"/>
            </a:rPr>
            <a:t>百万円）や報酬単価増や利用者増による障害福祉サービス費の増（</a:t>
          </a:r>
          <a:r>
            <a:rPr kumimoji="1" lang="en-US" altLang="ja-JP" sz="1100">
              <a:latin typeface="ＭＳ Ｐゴシック" panose="020B0600070205080204" pitchFamily="50" charset="-128"/>
              <a:ea typeface="ＭＳ Ｐゴシック" panose="020B0600070205080204" pitchFamily="50" charset="-128"/>
            </a:rPr>
            <a:t>+46</a:t>
          </a:r>
          <a:r>
            <a:rPr kumimoji="1" lang="ja-JP" altLang="en-US" sz="1100">
              <a:latin typeface="ＭＳ Ｐゴシック" panose="020B0600070205080204" pitchFamily="50" charset="-128"/>
              <a:ea typeface="ＭＳ Ｐゴシック" panose="020B0600070205080204" pitchFamily="50" charset="-128"/>
            </a:rPr>
            <a:t>百万円）、制度改正による児童手当の増（</a:t>
          </a:r>
          <a:r>
            <a:rPr kumimoji="1" lang="en-US" altLang="ja-JP" sz="1100">
              <a:latin typeface="ＭＳ Ｐゴシック" panose="020B0600070205080204" pitchFamily="50" charset="-128"/>
              <a:ea typeface="ＭＳ Ｐゴシック" panose="020B0600070205080204" pitchFamily="50" charset="-128"/>
            </a:rPr>
            <a:t>+39</a:t>
          </a:r>
          <a:r>
            <a:rPr kumimoji="1" lang="ja-JP" altLang="en-US" sz="1100">
              <a:latin typeface="ＭＳ Ｐゴシック" panose="020B0600070205080204" pitchFamily="50" charset="-128"/>
              <a:ea typeface="ＭＳ Ｐゴシック" panose="020B0600070205080204" pitchFamily="50" charset="-128"/>
            </a:rPr>
            <a:t>百万円）等により増となった。。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23,297
23,112
24.99
12,718,474
12,032,724
685,339
5,846,910
7,381,720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117602</xdr:rowOff>
    </xdr:from>
    <xdr:to>
      <xdr:col>24</xdr:col>
      <xdr:colOff>62865</xdr:colOff>
      <xdr:row>38</xdr:row>
      <xdr:rowOff>32258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6110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36085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5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32258</xdr:rowOff>
    </xdr:from>
    <xdr:to>
      <xdr:col>24</xdr:col>
      <xdr:colOff>152400</xdr:colOff>
      <xdr:row>38</xdr:row>
      <xdr:rowOff>32258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7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64279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3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117602</xdr:rowOff>
    </xdr:from>
    <xdr:to>
      <xdr:col>24</xdr:col>
      <xdr:colOff>152400</xdr:colOff>
      <xdr:row>30</xdr:row>
      <xdr:rowOff>117602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61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44069</xdr:rowOff>
    </xdr:from>
    <xdr:to>
      <xdr:col>24</xdr:col>
      <xdr:colOff>63500</xdr:colOff>
      <xdr:row>33</xdr:row>
      <xdr:rowOff>71882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701919"/>
          <a:ext cx="8382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139336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68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160909</xdr:rowOff>
    </xdr:from>
    <xdr:to>
      <xdr:col>24</xdr:col>
      <xdr:colOff>114300</xdr:colOff>
      <xdr:row>35</xdr:row>
      <xdr:rowOff>91059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71882</xdr:rowOff>
    </xdr:from>
    <xdr:to>
      <xdr:col>19</xdr:col>
      <xdr:colOff>177800</xdr:colOff>
      <xdr:row>33</xdr:row>
      <xdr:rowOff>121412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729732"/>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167767</xdr:rowOff>
    </xdr:from>
    <xdr:to>
      <xdr:col>20</xdr:col>
      <xdr:colOff>38100</xdr:colOff>
      <xdr:row>35</xdr:row>
      <xdr:rowOff>97917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89044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8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121412</xdr:rowOff>
    </xdr:from>
    <xdr:to>
      <xdr:col>15</xdr:col>
      <xdr:colOff>50800</xdr:colOff>
      <xdr:row>34</xdr:row>
      <xdr:rowOff>21209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779262"/>
          <a:ext cx="889000" cy="7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29845</xdr:rowOff>
    </xdr:from>
    <xdr:to>
      <xdr:col>15</xdr:col>
      <xdr:colOff>101600</xdr:colOff>
      <xdr:row>35</xdr:row>
      <xdr:rowOff>131445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122572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21209</xdr:rowOff>
    </xdr:from>
    <xdr:to>
      <xdr:col>10</xdr:col>
      <xdr:colOff>114300</xdr:colOff>
      <xdr:row>34</xdr:row>
      <xdr:rowOff>46355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850509"/>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30607</xdr:rowOff>
    </xdr:from>
    <xdr:to>
      <xdr:col>10</xdr:col>
      <xdr:colOff>165100</xdr:colOff>
      <xdr:row>35</xdr:row>
      <xdr:rowOff>132207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123334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30988</xdr:rowOff>
    </xdr:from>
    <xdr:to>
      <xdr:col>6</xdr:col>
      <xdr:colOff>38100</xdr:colOff>
      <xdr:row>35</xdr:row>
      <xdr:rowOff>132588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123715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164719</xdr:rowOff>
    </xdr:from>
    <xdr:to>
      <xdr:col>24</xdr:col>
      <xdr:colOff>114300</xdr:colOff>
      <xdr:row>33</xdr:row>
      <xdr:rowOff>94869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65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16146</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502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21082</xdr:rowOff>
    </xdr:from>
    <xdr:to>
      <xdr:col>20</xdr:col>
      <xdr:colOff>38100</xdr:colOff>
      <xdr:row>33</xdr:row>
      <xdr:rowOff>122682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67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139209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454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70612</xdr:rowOff>
    </xdr:from>
    <xdr:to>
      <xdr:col>15</xdr:col>
      <xdr:colOff>101600</xdr:colOff>
      <xdr:row>34</xdr:row>
      <xdr:rowOff>762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72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17289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50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141859</xdr:rowOff>
    </xdr:from>
    <xdr:to>
      <xdr:col>10</xdr:col>
      <xdr:colOff>165100</xdr:colOff>
      <xdr:row>34</xdr:row>
      <xdr:rowOff>72009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9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88536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574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167005</xdr:rowOff>
    </xdr:from>
    <xdr:to>
      <xdr:col>6</xdr:col>
      <xdr:colOff>38100</xdr:colOff>
      <xdr:row>34</xdr:row>
      <xdr:rowOff>97155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2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113682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600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134621</xdr:rowOff>
    </xdr:from>
    <xdr:to>
      <xdr:col>24</xdr:col>
      <xdr:colOff>62865</xdr:colOff>
      <xdr:row>58</xdr:row>
      <xdr:rowOff>80992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7121"/>
          <a:ext cx="1270" cy="1317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84819</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2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80992</xdr:rowOff>
    </xdr:from>
    <xdr:to>
      <xdr:col>24</xdr:col>
      <xdr:colOff>152400</xdr:colOff>
      <xdr:row>58</xdr:row>
      <xdr:rowOff>80992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81298</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8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134621</xdr:rowOff>
    </xdr:from>
    <xdr:to>
      <xdr:col>24</xdr:col>
      <xdr:colOff>152400</xdr:colOff>
      <xdr:row>50</xdr:row>
      <xdr:rowOff>134621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7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45513</xdr:rowOff>
    </xdr:from>
    <xdr:to>
      <xdr:col>24</xdr:col>
      <xdr:colOff>63500</xdr:colOff>
      <xdr:row>57</xdr:row>
      <xdr:rowOff>24931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646713"/>
          <a:ext cx="838200" cy="15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28260</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8009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49833</xdr:rowOff>
    </xdr:from>
    <xdr:to>
      <xdr:col>24</xdr:col>
      <xdr:colOff>114300</xdr:colOff>
      <xdr:row>57</xdr:row>
      <xdr:rowOff>151433</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22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136854</xdr:rowOff>
    </xdr:from>
    <xdr:to>
      <xdr:col>19</xdr:col>
      <xdr:colOff>177800</xdr:colOff>
      <xdr:row>57</xdr:row>
      <xdr:rowOff>24931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738054"/>
          <a:ext cx="889000" cy="59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74917</xdr:rowOff>
    </xdr:from>
    <xdr:to>
      <xdr:col>20</xdr:col>
      <xdr:colOff>38100</xdr:colOff>
      <xdr:row>58</xdr:row>
      <xdr:rowOff>5067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4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167644</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94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131474</xdr:rowOff>
    </xdr:from>
    <xdr:to>
      <xdr:col>15</xdr:col>
      <xdr:colOff>50800</xdr:colOff>
      <xdr:row>56</xdr:row>
      <xdr:rowOff>136854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732674"/>
          <a:ext cx="889000" cy="5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68829</xdr:rowOff>
    </xdr:from>
    <xdr:to>
      <xdr:col>15</xdr:col>
      <xdr:colOff>101600</xdr:colOff>
      <xdr:row>57</xdr:row>
      <xdr:rowOff>170429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161556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934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12347</xdr:rowOff>
    </xdr:from>
    <xdr:to>
      <xdr:col>10</xdr:col>
      <xdr:colOff>114300</xdr:colOff>
      <xdr:row>56</xdr:row>
      <xdr:rowOff>131474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613547"/>
          <a:ext cx="889000" cy="11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60892</xdr:rowOff>
    </xdr:from>
    <xdr:to>
      <xdr:col>10</xdr:col>
      <xdr:colOff>165100</xdr:colOff>
      <xdr:row>57</xdr:row>
      <xdr:rowOff>162492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153619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92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67636</xdr:rowOff>
    </xdr:from>
    <xdr:to>
      <xdr:col>6</xdr:col>
      <xdr:colOff>38100</xdr:colOff>
      <xdr:row>55</xdr:row>
      <xdr:rowOff>169236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14313</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272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166163</xdr:rowOff>
    </xdr:from>
    <xdr:to>
      <xdr:col>24</xdr:col>
      <xdr:colOff>114300</xdr:colOff>
      <xdr:row>56</xdr:row>
      <xdr:rowOff>96313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59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17590</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44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145581</xdr:rowOff>
    </xdr:from>
    <xdr:to>
      <xdr:col>20</xdr:col>
      <xdr:colOff>38100</xdr:colOff>
      <xdr:row>57</xdr:row>
      <xdr:rowOff>75731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46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92258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522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86054</xdr:rowOff>
    </xdr:from>
    <xdr:to>
      <xdr:col>15</xdr:col>
      <xdr:colOff>101600</xdr:colOff>
      <xdr:row>57</xdr:row>
      <xdr:rowOff>16204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68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32731</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46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80674</xdr:rowOff>
    </xdr:from>
    <xdr:to>
      <xdr:col>10</xdr:col>
      <xdr:colOff>165100</xdr:colOff>
      <xdr:row>57</xdr:row>
      <xdr:rowOff>10824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81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27351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457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132997</xdr:rowOff>
    </xdr:from>
    <xdr:to>
      <xdr:col>6</xdr:col>
      <xdr:colOff>38100</xdr:colOff>
      <xdr:row>56</xdr:row>
      <xdr:rowOff>63147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56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54274</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655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141743</xdr:rowOff>
    </xdr:from>
    <xdr:to>
      <xdr:col>24</xdr:col>
      <xdr:colOff>62865</xdr:colOff>
      <xdr:row>77</xdr:row>
      <xdr:rowOff>133299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43243"/>
          <a:ext cx="1270" cy="1191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137126</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38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133299</xdr:rowOff>
    </xdr:from>
    <xdr:to>
      <xdr:col>24</xdr:col>
      <xdr:colOff>152400</xdr:colOff>
      <xdr:row>77</xdr:row>
      <xdr:rowOff>133299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3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88420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18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289,732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141743</xdr:rowOff>
    </xdr:from>
    <xdr:to>
      <xdr:col>24</xdr:col>
      <xdr:colOff>152400</xdr:colOff>
      <xdr:row>70</xdr:row>
      <xdr:rowOff>141743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43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147968</xdr:rowOff>
    </xdr:from>
    <xdr:to>
      <xdr:col>24</xdr:col>
      <xdr:colOff>63500</xdr:colOff>
      <xdr:row>77</xdr:row>
      <xdr:rowOff>42613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78168"/>
          <a:ext cx="838200" cy="6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116806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04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93929</xdr:rowOff>
    </xdr:from>
    <xdr:to>
      <xdr:col>24</xdr:col>
      <xdr:colOff>114300</xdr:colOff>
      <xdr:row>76</xdr:row>
      <xdr:rowOff>24079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52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42613</xdr:rowOff>
    </xdr:from>
    <xdr:to>
      <xdr:col>19</xdr:col>
      <xdr:colOff>177800</xdr:colOff>
      <xdr:row>77</xdr:row>
      <xdr:rowOff>117746</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244263"/>
          <a:ext cx="889000" cy="75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32069</xdr:rowOff>
    </xdr:from>
    <xdr:to>
      <xdr:col>20</xdr:col>
      <xdr:colOff>38100</xdr:colOff>
      <xdr:row>76</xdr:row>
      <xdr:rowOff>133669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150197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3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3835</xdr:rowOff>
    </xdr:from>
    <xdr:to>
      <xdr:col>15</xdr:col>
      <xdr:colOff>50800</xdr:colOff>
      <xdr:row>77</xdr:row>
      <xdr:rowOff>117746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205485"/>
          <a:ext cx="889000" cy="11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104887</xdr:rowOff>
    </xdr:from>
    <xdr:to>
      <xdr:col>15</xdr:col>
      <xdr:colOff>101600</xdr:colOff>
      <xdr:row>77</xdr:row>
      <xdr:rowOff>35037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51564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10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3835</xdr:rowOff>
    </xdr:from>
    <xdr:to>
      <xdr:col>10</xdr:col>
      <xdr:colOff>114300</xdr:colOff>
      <xdr:row>77</xdr:row>
      <xdr:rowOff>9458</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205485"/>
          <a:ext cx="889000" cy="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26896</xdr:rowOff>
    </xdr:from>
    <xdr:to>
      <xdr:col>10</xdr:col>
      <xdr:colOff>165100</xdr:colOff>
      <xdr:row>76</xdr:row>
      <xdr:rowOff>128496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145023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832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66193</xdr:rowOff>
    </xdr:from>
    <xdr:to>
      <xdr:col>6</xdr:col>
      <xdr:colOff>38100</xdr:colOff>
      <xdr:row>77</xdr:row>
      <xdr:rowOff>167793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158920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60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97168</xdr:rowOff>
    </xdr:from>
    <xdr:to>
      <xdr:col>24</xdr:col>
      <xdr:colOff>114300</xdr:colOff>
      <xdr:row>77</xdr:row>
      <xdr:rowOff>27318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2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75595</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105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163263</xdr:rowOff>
    </xdr:from>
    <xdr:to>
      <xdr:col>20</xdr:col>
      <xdr:colOff>38100</xdr:colOff>
      <xdr:row>77</xdr:row>
      <xdr:rowOff>93413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9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84540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86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66946</xdr:rowOff>
    </xdr:from>
    <xdr:to>
      <xdr:col>15</xdr:col>
      <xdr:colOff>101600</xdr:colOff>
      <xdr:row>77</xdr:row>
      <xdr:rowOff>168546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68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159673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61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124485</xdr:rowOff>
    </xdr:from>
    <xdr:to>
      <xdr:col>10</xdr:col>
      <xdr:colOff>165100</xdr:colOff>
      <xdr:row>77</xdr:row>
      <xdr:rowOff>54635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45762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247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130108</xdr:rowOff>
    </xdr:from>
    <xdr:to>
      <xdr:col>6</xdr:col>
      <xdr:colOff>38100</xdr:colOff>
      <xdr:row>77</xdr:row>
      <xdr:rowOff>60258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60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76786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35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60040</xdr:rowOff>
    </xdr:from>
    <xdr:to>
      <xdr:col>24</xdr:col>
      <xdr:colOff>62865</xdr:colOff>
      <xdr:row>99</xdr:row>
      <xdr:rowOff>66762</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490540"/>
          <a:ext cx="1270" cy="1549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70589</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04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66762</xdr:rowOff>
    </xdr:from>
    <xdr:to>
      <xdr:col>24</xdr:col>
      <xdr:colOff>152400</xdr:colOff>
      <xdr:row>99</xdr:row>
      <xdr:rowOff>66762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040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6717</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265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125,227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60040</xdr:rowOff>
    </xdr:from>
    <xdr:to>
      <xdr:col>24</xdr:col>
      <xdr:colOff>152400</xdr:colOff>
      <xdr:row>90</xdr:row>
      <xdr:rowOff>60040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4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106294</xdr:rowOff>
    </xdr:from>
    <xdr:to>
      <xdr:col>24</xdr:col>
      <xdr:colOff>63500</xdr:colOff>
      <xdr:row>96</xdr:row>
      <xdr:rowOff>109068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565494"/>
          <a:ext cx="838200" cy="2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51767</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82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73340</xdr:rowOff>
    </xdr:from>
    <xdr:to>
      <xdr:col>24</xdr:col>
      <xdr:colOff>114300</xdr:colOff>
      <xdr:row>98</xdr:row>
      <xdr:rowOff>3490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70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109068</xdr:rowOff>
    </xdr:from>
    <xdr:to>
      <xdr:col>19</xdr:col>
      <xdr:colOff>177800</xdr:colOff>
      <xdr:row>96</xdr:row>
      <xdr:rowOff>110561</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568268"/>
          <a:ext cx="889000" cy="1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100895</xdr:rowOff>
    </xdr:from>
    <xdr:to>
      <xdr:col>20</xdr:col>
      <xdr:colOff>38100</xdr:colOff>
      <xdr:row>98</xdr:row>
      <xdr:rowOff>31045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73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22172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82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109646</xdr:rowOff>
    </xdr:from>
    <xdr:to>
      <xdr:col>15</xdr:col>
      <xdr:colOff>50800</xdr:colOff>
      <xdr:row>96</xdr:row>
      <xdr:rowOff>110561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568846"/>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60584</xdr:rowOff>
    </xdr:from>
    <xdr:to>
      <xdr:col>15</xdr:col>
      <xdr:colOff>101600</xdr:colOff>
      <xdr:row>97</xdr:row>
      <xdr:rowOff>162184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9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153311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783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109646</xdr:rowOff>
    </xdr:from>
    <xdr:to>
      <xdr:col>10</xdr:col>
      <xdr:colOff>114300</xdr:colOff>
      <xdr:row>96</xdr:row>
      <xdr:rowOff>170165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568846"/>
          <a:ext cx="889000" cy="60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71968</xdr:rowOff>
    </xdr:from>
    <xdr:to>
      <xdr:col>10</xdr:col>
      <xdr:colOff>165100</xdr:colOff>
      <xdr:row>98</xdr:row>
      <xdr:rowOff>2118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02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164695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79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22180</xdr:rowOff>
    </xdr:from>
    <xdr:to>
      <xdr:col>6</xdr:col>
      <xdr:colOff>38100</xdr:colOff>
      <xdr:row>98</xdr:row>
      <xdr:rowOff>123780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82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114907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91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55494</xdr:rowOff>
    </xdr:from>
    <xdr:to>
      <xdr:col>24</xdr:col>
      <xdr:colOff>114300</xdr:colOff>
      <xdr:row>96</xdr:row>
      <xdr:rowOff>157094</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51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78371</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366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58268</xdr:rowOff>
    </xdr:from>
    <xdr:to>
      <xdr:col>20</xdr:col>
      <xdr:colOff>38100</xdr:colOff>
      <xdr:row>96</xdr:row>
      <xdr:rowOff>159868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51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4945</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292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59761</xdr:rowOff>
    </xdr:from>
    <xdr:to>
      <xdr:col>15</xdr:col>
      <xdr:colOff>101600</xdr:colOff>
      <xdr:row>96</xdr:row>
      <xdr:rowOff>161361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51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6438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29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58846</xdr:rowOff>
    </xdr:from>
    <xdr:to>
      <xdr:col>10</xdr:col>
      <xdr:colOff>165100</xdr:colOff>
      <xdr:row>96</xdr:row>
      <xdr:rowOff>160446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51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5523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29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119365</xdr:rowOff>
    </xdr:from>
    <xdr:to>
      <xdr:col>6</xdr:col>
      <xdr:colOff>38100</xdr:colOff>
      <xdr:row>97</xdr:row>
      <xdr:rowOff>49515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57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66042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35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2616"/>
          <a:ext cx="1270" cy="160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58384</xdr:rowOff>
    </xdr:from>
    <xdr:to>
      <xdr:col>55</xdr:col>
      <xdr:colOff>0</xdr:colOff>
      <xdr:row>38</xdr:row>
      <xdr:rowOff>60670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573484"/>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71246</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5863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92819</xdr:rowOff>
    </xdr:from>
    <xdr:to>
      <xdr:col>55</xdr:col>
      <xdr:colOff>50800</xdr:colOff>
      <xdr:row>39</xdr:row>
      <xdr:rowOff>22969</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0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60670</xdr:rowOff>
    </xdr:from>
    <xdr:to>
      <xdr:col>50</xdr:col>
      <xdr:colOff>114300</xdr:colOff>
      <xdr:row>38</xdr:row>
      <xdr:rowOff>60996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575770"/>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64081</xdr:rowOff>
    </xdr:from>
    <xdr:to>
      <xdr:col>50</xdr:col>
      <xdr:colOff>165100</xdr:colOff>
      <xdr:row>38</xdr:row>
      <xdr:rowOff>165681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7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156808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671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60996</xdr:rowOff>
    </xdr:from>
    <xdr:to>
      <xdr:col>45</xdr:col>
      <xdr:colOff>177800</xdr:colOff>
      <xdr:row>38</xdr:row>
      <xdr:rowOff>61650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576096"/>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92166</xdr:rowOff>
    </xdr:from>
    <xdr:to>
      <xdr:col>46</xdr:col>
      <xdr:colOff>38100</xdr:colOff>
      <xdr:row>39</xdr:row>
      <xdr:rowOff>22316</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0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13443</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699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60996</xdr:rowOff>
    </xdr:from>
    <xdr:to>
      <xdr:col>41</xdr:col>
      <xdr:colOff>50800</xdr:colOff>
      <xdr:row>38</xdr:row>
      <xdr:rowOff>61650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576096"/>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91186</xdr:rowOff>
    </xdr:from>
    <xdr:to>
      <xdr:col>41</xdr:col>
      <xdr:colOff>101600</xdr:colOff>
      <xdr:row>39</xdr:row>
      <xdr:rowOff>21336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12463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699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88574</xdr:rowOff>
    </xdr:from>
    <xdr:to>
      <xdr:col>36</xdr:col>
      <xdr:colOff>165100</xdr:colOff>
      <xdr:row>39</xdr:row>
      <xdr:rowOff>18724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9851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696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7584</xdr:rowOff>
    </xdr:from>
    <xdr:to>
      <xdr:col>55</xdr:col>
      <xdr:colOff>50800</xdr:colOff>
      <xdr:row>38</xdr:row>
      <xdr:rowOff>109184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52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30461</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374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9870</xdr:rowOff>
    </xdr:from>
    <xdr:to>
      <xdr:col>50</xdr:col>
      <xdr:colOff>165100</xdr:colOff>
      <xdr:row>38</xdr:row>
      <xdr:rowOff>111470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2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127997</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300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10196</xdr:rowOff>
    </xdr:from>
    <xdr:to>
      <xdr:col>46</xdr:col>
      <xdr:colOff>38100</xdr:colOff>
      <xdr:row>38</xdr:row>
      <xdr:rowOff>111796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52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128323</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3005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10850</xdr:rowOff>
    </xdr:from>
    <xdr:to>
      <xdr:col>41</xdr:col>
      <xdr:colOff>101600</xdr:colOff>
      <xdr:row>38</xdr:row>
      <xdr:rowOff>112450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52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128976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3011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10196</xdr:rowOff>
    </xdr:from>
    <xdr:to>
      <xdr:col>36</xdr:col>
      <xdr:colOff>165100</xdr:colOff>
      <xdr:row>38</xdr:row>
      <xdr:rowOff>111796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52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128323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3005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31267</xdr:rowOff>
    </xdr:from>
    <xdr:to>
      <xdr:col>54</xdr:col>
      <xdr:colOff>189865</xdr:colOff>
      <xdr:row>59</xdr:row>
      <xdr:rowOff>29496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75217"/>
          <a:ext cx="1270" cy="136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33323</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8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29496</xdr:rowOff>
    </xdr:from>
    <xdr:to>
      <xdr:col>55</xdr:col>
      <xdr:colOff>88900</xdr:colOff>
      <xdr:row>59</xdr:row>
      <xdr:rowOff>29496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149394</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5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31267</xdr:rowOff>
    </xdr:from>
    <xdr:to>
      <xdr:col>55</xdr:col>
      <xdr:colOff>88900</xdr:colOff>
      <xdr:row>51</xdr:row>
      <xdr:rowOff>31267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75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83426</xdr:rowOff>
    </xdr:from>
    <xdr:to>
      <xdr:col>55</xdr:col>
      <xdr:colOff>0</xdr:colOff>
      <xdr:row>58</xdr:row>
      <xdr:rowOff>86875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10027526"/>
          <a:ext cx="838200" cy="3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169346</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70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146469</xdr:rowOff>
    </xdr:from>
    <xdr:to>
      <xdr:col>55</xdr:col>
      <xdr:colOff>50800</xdr:colOff>
      <xdr:row>58</xdr:row>
      <xdr:rowOff>76619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19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83426</xdr:rowOff>
    </xdr:from>
    <xdr:to>
      <xdr:col>50</xdr:col>
      <xdr:colOff>114300</xdr:colOff>
      <xdr:row>58</xdr:row>
      <xdr:rowOff>103162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027526"/>
          <a:ext cx="889000" cy="1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125552</xdr:rowOff>
    </xdr:from>
    <xdr:to>
      <xdr:col>50</xdr:col>
      <xdr:colOff>165100</xdr:colOff>
      <xdr:row>58</xdr:row>
      <xdr:rowOff>55702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72229</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7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83521</xdr:rowOff>
    </xdr:from>
    <xdr:to>
      <xdr:col>45</xdr:col>
      <xdr:colOff>177800</xdr:colOff>
      <xdr:row>58</xdr:row>
      <xdr:rowOff>103162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027621"/>
          <a:ext cx="889000" cy="19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152241</xdr:rowOff>
    </xdr:from>
    <xdr:to>
      <xdr:col>46</xdr:col>
      <xdr:colOff>38100</xdr:colOff>
      <xdr:row>58</xdr:row>
      <xdr:rowOff>82391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24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98918</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70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83521</xdr:rowOff>
    </xdr:from>
    <xdr:to>
      <xdr:col>41</xdr:col>
      <xdr:colOff>50800</xdr:colOff>
      <xdr:row>58</xdr:row>
      <xdr:rowOff>116402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027621"/>
          <a:ext cx="889000" cy="3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154660</xdr:rowOff>
    </xdr:from>
    <xdr:to>
      <xdr:col>41</xdr:col>
      <xdr:colOff>101600</xdr:colOff>
      <xdr:row>58</xdr:row>
      <xdr:rowOff>84810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2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101337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970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134372</xdr:rowOff>
    </xdr:from>
    <xdr:to>
      <xdr:col>36</xdr:col>
      <xdr:colOff>165100</xdr:colOff>
      <xdr:row>58</xdr:row>
      <xdr:rowOff>64522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81049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8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36075</xdr:rowOff>
    </xdr:from>
    <xdr:to>
      <xdr:col>55</xdr:col>
      <xdr:colOff>50800</xdr:colOff>
      <xdr:row>58</xdr:row>
      <xdr:rowOff>137675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80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124897</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89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32626</xdr:rowOff>
    </xdr:from>
    <xdr:to>
      <xdr:col>50</xdr:col>
      <xdr:colOff>165100</xdr:colOff>
      <xdr:row>58</xdr:row>
      <xdr:rowOff>134226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976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125353</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04428" y="1006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52362</xdr:rowOff>
    </xdr:from>
    <xdr:to>
      <xdr:col>46</xdr:col>
      <xdr:colOff>38100</xdr:colOff>
      <xdr:row>58</xdr:row>
      <xdr:rowOff>153962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99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145089</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10089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32721</xdr:rowOff>
    </xdr:from>
    <xdr:to>
      <xdr:col>41</xdr:col>
      <xdr:colOff>101600</xdr:colOff>
      <xdr:row>58</xdr:row>
      <xdr:rowOff>134321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76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125448</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26428" y="10069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65602</xdr:rowOff>
    </xdr:from>
    <xdr:to>
      <xdr:col>36</xdr:col>
      <xdr:colOff>165100</xdr:colOff>
      <xdr:row>58</xdr:row>
      <xdr:rowOff>167202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09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158329</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02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167875</xdr:rowOff>
    </xdr:from>
    <xdr:to>
      <xdr:col>54</xdr:col>
      <xdr:colOff>189865</xdr:colOff>
      <xdr:row>79</xdr:row>
      <xdr:rowOff>38906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69375"/>
          <a:ext cx="1270" cy="1414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42733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87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38906</xdr:rowOff>
    </xdr:from>
    <xdr:to>
      <xdr:col>55</xdr:col>
      <xdr:colOff>88900</xdr:colOff>
      <xdr:row>79</xdr:row>
      <xdr:rowOff>38906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3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114552</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4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74,521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167875</xdr:rowOff>
    </xdr:from>
    <xdr:to>
      <xdr:col>55</xdr:col>
      <xdr:colOff>88900</xdr:colOff>
      <xdr:row>70</xdr:row>
      <xdr:rowOff>167875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69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101352</xdr:rowOff>
    </xdr:from>
    <xdr:to>
      <xdr:col>55</xdr:col>
      <xdr:colOff>0</xdr:colOff>
      <xdr:row>77</xdr:row>
      <xdr:rowOff>133395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303002"/>
          <a:ext cx="838200" cy="3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6138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379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27711</xdr:rowOff>
    </xdr:from>
    <xdr:to>
      <xdr:col>55</xdr:col>
      <xdr:colOff>50800</xdr:colOff>
      <xdr:row>78</xdr:row>
      <xdr:rowOff>129311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0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39021</xdr:rowOff>
    </xdr:from>
    <xdr:to>
      <xdr:col>50</xdr:col>
      <xdr:colOff>114300</xdr:colOff>
      <xdr:row>77</xdr:row>
      <xdr:rowOff>101352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240671"/>
          <a:ext cx="889000" cy="6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22320</xdr:rowOff>
    </xdr:from>
    <xdr:to>
      <xdr:col>50</xdr:col>
      <xdr:colOff>165100</xdr:colOff>
      <xdr:row>78</xdr:row>
      <xdr:rowOff>123920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9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115047</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48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168503</xdr:rowOff>
    </xdr:from>
    <xdr:to>
      <xdr:col>45</xdr:col>
      <xdr:colOff>177800</xdr:colOff>
      <xdr:row>77</xdr:row>
      <xdr:rowOff>39021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027253"/>
          <a:ext cx="889000" cy="213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158547</xdr:rowOff>
    </xdr:from>
    <xdr:to>
      <xdr:col>46</xdr:col>
      <xdr:colOff>38100</xdr:colOff>
      <xdr:row>78</xdr:row>
      <xdr:rowOff>88697</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60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79824</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3452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168503</xdr:rowOff>
    </xdr:from>
    <xdr:to>
      <xdr:col>41</xdr:col>
      <xdr:colOff>50800</xdr:colOff>
      <xdr:row>77</xdr:row>
      <xdr:rowOff>27400</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027253"/>
          <a:ext cx="889000" cy="201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168511</xdr:rowOff>
    </xdr:from>
    <xdr:to>
      <xdr:col>41</xdr:col>
      <xdr:colOff>101600</xdr:colOff>
      <xdr:row>78</xdr:row>
      <xdr:rowOff>98661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70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89788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46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123780</xdr:rowOff>
    </xdr:from>
    <xdr:to>
      <xdr:col>36</xdr:col>
      <xdr:colOff>165100</xdr:colOff>
      <xdr:row>78</xdr:row>
      <xdr:rowOff>53930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2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45057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41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82595</xdr:rowOff>
    </xdr:from>
    <xdr:to>
      <xdr:col>55</xdr:col>
      <xdr:colOff>50800</xdr:colOff>
      <xdr:row>78</xdr:row>
      <xdr:rowOff>12745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8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105472</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13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50552</xdr:rowOff>
    </xdr:from>
    <xdr:to>
      <xdr:col>50</xdr:col>
      <xdr:colOff>165100</xdr:colOff>
      <xdr:row>77</xdr:row>
      <xdr:rowOff>152152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5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168679</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02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159671</xdr:rowOff>
    </xdr:from>
    <xdr:to>
      <xdr:col>46</xdr:col>
      <xdr:colOff>38100</xdr:colOff>
      <xdr:row>77</xdr:row>
      <xdr:rowOff>89821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18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106348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296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117704</xdr:rowOff>
    </xdr:from>
    <xdr:to>
      <xdr:col>41</xdr:col>
      <xdr:colOff>101600</xdr:colOff>
      <xdr:row>76</xdr:row>
      <xdr:rowOff>47854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297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64381</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275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148050</xdr:rowOff>
    </xdr:from>
    <xdr:to>
      <xdr:col>36</xdr:col>
      <xdr:colOff>165100</xdr:colOff>
      <xdr:row>77</xdr:row>
      <xdr:rowOff>78200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17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94727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2953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53454</xdr:rowOff>
    </xdr:from>
    <xdr:to>
      <xdr:col>54</xdr:col>
      <xdr:colOff>189865</xdr:colOff>
      <xdr:row>97</xdr:row>
      <xdr:rowOff>163601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83954"/>
          <a:ext cx="1270" cy="131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167428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79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163601</xdr:rowOff>
    </xdr:from>
    <xdr:to>
      <xdr:col>55</xdr:col>
      <xdr:colOff>88900</xdr:colOff>
      <xdr:row>97</xdr:row>
      <xdr:rowOff>163601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794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131</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59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120,791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53454</xdr:rowOff>
    </xdr:from>
    <xdr:to>
      <xdr:col>55</xdr:col>
      <xdr:colOff>88900</xdr:colOff>
      <xdr:row>90</xdr:row>
      <xdr:rowOff>53454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83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74473</xdr:rowOff>
    </xdr:from>
    <xdr:to>
      <xdr:col>55</xdr:col>
      <xdr:colOff>0</xdr:colOff>
      <xdr:row>96</xdr:row>
      <xdr:rowOff>14123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362223"/>
          <a:ext cx="838200" cy="111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117251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405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138824</xdr:rowOff>
    </xdr:from>
    <xdr:to>
      <xdr:col>55</xdr:col>
      <xdr:colOff>50800</xdr:colOff>
      <xdr:row>96</xdr:row>
      <xdr:rowOff>68974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2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74473</xdr:rowOff>
    </xdr:from>
    <xdr:to>
      <xdr:col>50</xdr:col>
      <xdr:colOff>114300</xdr:colOff>
      <xdr:row>96</xdr:row>
      <xdr:rowOff>84023</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362223"/>
          <a:ext cx="889000" cy="1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140779</xdr:rowOff>
    </xdr:from>
    <xdr:to>
      <xdr:col>50</xdr:col>
      <xdr:colOff>165100</xdr:colOff>
      <xdr:row>96</xdr:row>
      <xdr:rowOff>70929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62056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52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118339</xdr:rowOff>
    </xdr:from>
    <xdr:to>
      <xdr:col>45</xdr:col>
      <xdr:colOff>177800</xdr:colOff>
      <xdr:row>96</xdr:row>
      <xdr:rowOff>84023</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406089"/>
          <a:ext cx="889000" cy="137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140336</xdr:rowOff>
    </xdr:from>
    <xdr:to>
      <xdr:col>46</xdr:col>
      <xdr:colOff>38100</xdr:colOff>
      <xdr:row>96</xdr:row>
      <xdr:rowOff>70486</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87013</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20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118339</xdr:rowOff>
    </xdr:from>
    <xdr:to>
      <xdr:col>41</xdr:col>
      <xdr:colOff>50800</xdr:colOff>
      <xdr:row>96</xdr:row>
      <xdr:rowOff>79172</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406089"/>
          <a:ext cx="889000" cy="132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164948</xdr:rowOff>
    </xdr:from>
    <xdr:to>
      <xdr:col>41</xdr:col>
      <xdr:colOff>101600</xdr:colOff>
      <xdr:row>96</xdr:row>
      <xdr:rowOff>95098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86225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54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927</xdr:rowOff>
    </xdr:from>
    <xdr:to>
      <xdr:col>36</xdr:col>
      <xdr:colOff>165100</xdr:colOff>
      <xdr:row>96</xdr:row>
      <xdr:rowOff>102527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119054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23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134773</xdr:rowOff>
    </xdr:from>
    <xdr:to>
      <xdr:col>55</xdr:col>
      <xdr:colOff>50800</xdr:colOff>
      <xdr:row>96</xdr:row>
      <xdr:rowOff>64923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42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157650</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273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23673</xdr:rowOff>
    </xdr:from>
    <xdr:to>
      <xdr:col>50</xdr:col>
      <xdr:colOff>165100</xdr:colOff>
      <xdr:row>95</xdr:row>
      <xdr:rowOff>125273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311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141800</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08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33223</xdr:rowOff>
    </xdr:from>
    <xdr:to>
      <xdr:col>46</xdr:col>
      <xdr:colOff>38100</xdr:colOff>
      <xdr:row>96</xdr:row>
      <xdr:rowOff>134823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49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125950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58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67539</xdr:rowOff>
    </xdr:from>
    <xdr:to>
      <xdr:col>41</xdr:col>
      <xdr:colOff>101600</xdr:colOff>
      <xdr:row>95</xdr:row>
      <xdr:rowOff>169139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35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14216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130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28372</xdr:rowOff>
    </xdr:from>
    <xdr:to>
      <xdr:col>36</xdr:col>
      <xdr:colOff>165100</xdr:colOff>
      <xdr:row>96</xdr:row>
      <xdr:rowOff>129972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487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121099</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580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27131</xdr:rowOff>
    </xdr:from>
    <xdr:to>
      <xdr:col>85</xdr:col>
      <xdr:colOff>126364</xdr:colOff>
      <xdr:row>39</xdr:row>
      <xdr:rowOff>58482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342081"/>
          <a:ext cx="1269" cy="140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62309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58482</xdr:rowOff>
    </xdr:from>
    <xdr:to>
      <xdr:col>86</xdr:col>
      <xdr:colOff>25400</xdr:colOff>
      <xdr:row>39</xdr:row>
      <xdr:rowOff>58482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145258</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1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54,197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27131</xdr:rowOff>
    </xdr:from>
    <xdr:to>
      <xdr:col>86</xdr:col>
      <xdr:colOff>25400</xdr:colOff>
      <xdr:row>31</xdr:row>
      <xdr:rowOff>27131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342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148517</xdr:rowOff>
    </xdr:from>
    <xdr:to>
      <xdr:col>85</xdr:col>
      <xdr:colOff>127000</xdr:colOff>
      <xdr:row>38</xdr:row>
      <xdr:rowOff>158543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663617"/>
          <a:ext cx="838200" cy="1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142507</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314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119630</xdr:rowOff>
    </xdr:from>
    <xdr:to>
      <xdr:col>85</xdr:col>
      <xdr:colOff>177800</xdr:colOff>
      <xdr:row>38</xdr:row>
      <xdr:rowOff>49780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4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158543</xdr:rowOff>
    </xdr:from>
    <xdr:to>
      <xdr:col>81</xdr:col>
      <xdr:colOff>50800</xdr:colOff>
      <xdr:row>39</xdr:row>
      <xdr:rowOff>777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673643"/>
          <a:ext cx="889000" cy="13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168159</xdr:rowOff>
    </xdr:from>
    <xdr:to>
      <xdr:col>81</xdr:col>
      <xdr:colOff>101600</xdr:colOff>
      <xdr:row>38</xdr:row>
      <xdr:rowOff>98309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51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114836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287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160405</xdr:rowOff>
    </xdr:from>
    <xdr:to>
      <xdr:col>76</xdr:col>
      <xdr:colOff>114300</xdr:colOff>
      <xdr:row>39</xdr:row>
      <xdr:rowOff>777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675505"/>
          <a:ext cx="889000" cy="11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4677</xdr:rowOff>
    </xdr:from>
    <xdr:to>
      <xdr:col>76</xdr:col>
      <xdr:colOff>165100</xdr:colOff>
      <xdr:row>38</xdr:row>
      <xdr:rowOff>106277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519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122804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29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151653</xdr:rowOff>
    </xdr:from>
    <xdr:to>
      <xdr:col>71</xdr:col>
      <xdr:colOff>177800</xdr:colOff>
      <xdr:row>38</xdr:row>
      <xdr:rowOff>160405</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666753"/>
          <a:ext cx="889000" cy="8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162052</xdr:rowOff>
    </xdr:from>
    <xdr:to>
      <xdr:col>72</xdr:col>
      <xdr:colOff>38100</xdr:colOff>
      <xdr:row>38</xdr:row>
      <xdr:rowOff>92202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108729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8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134261</xdr:rowOff>
    </xdr:from>
    <xdr:to>
      <xdr:col>67</xdr:col>
      <xdr:colOff>101600</xdr:colOff>
      <xdr:row>38</xdr:row>
      <xdr:rowOff>64411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7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80938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253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97717</xdr:rowOff>
    </xdr:from>
    <xdr:to>
      <xdr:col>85</xdr:col>
      <xdr:colOff>177800</xdr:colOff>
      <xdr:row>39</xdr:row>
      <xdr:rowOff>27867</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61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12644</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52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107743</xdr:rowOff>
    </xdr:from>
    <xdr:to>
      <xdr:col>81</xdr:col>
      <xdr:colOff>101600</xdr:colOff>
      <xdr:row>39</xdr:row>
      <xdr:rowOff>37893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62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29020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715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121427</xdr:rowOff>
    </xdr:from>
    <xdr:to>
      <xdr:col>76</xdr:col>
      <xdr:colOff>165100</xdr:colOff>
      <xdr:row>39</xdr:row>
      <xdr:rowOff>51577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63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42704</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729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109605</xdr:rowOff>
    </xdr:from>
    <xdr:to>
      <xdr:col>72</xdr:col>
      <xdr:colOff>38100</xdr:colOff>
      <xdr:row>39</xdr:row>
      <xdr:rowOff>39755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62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30882</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717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100853</xdr:rowOff>
    </xdr:from>
    <xdr:to>
      <xdr:col>67</xdr:col>
      <xdr:colOff>101600</xdr:colOff>
      <xdr:row>39</xdr:row>
      <xdr:rowOff>31003</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615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22130</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70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7606</xdr:rowOff>
    </xdr:from>
    <xdr:to>
      <xdr:col>85</xdr:col>
      <xdr:colOff>126364</xdr:colOff>
      <xdr:row>58</xdr:row>
      <xdr:rowOff>4529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923006"/>
          <a:ext cx="1269" cy="102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8356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5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4529</xdr:rowOff>
    </xdr:from>
    <xdr:to>
      <xdr:col>86</xdr:col>
      <xdr:colOff>25400</xdr:colOff>
      <xdr:row>58</xdr:row>
      <xdr:rowOff>4529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48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125733</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98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253,892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7606</xdr:rowOff>
    </xdr:from>
    <xdr:to>
      <xdr:col>86</xdr:col>
      <xdr:colOff>25400</xdr:colOff>
      <xdr:row>52</xdr:row>
      <xdr:rowOff>7606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923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25217</xdr:rowOff>
    </xdr:from>
    <xdr:to>
      <xdr:col>85</xdr:col>
      <xdr:colOff>127000</xdr:colOff>
      <xdr:row>57</xdr:row>
      <xdr:rowOff>61912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797867"/>
          <a:ext cx="838200" cy="36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135267</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736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156840</xdr:rowOff>
    </xdr:from>
    <xdr:to>
      <xdr:col>85</xdr:col>
      <xdr:colOff>177800</xdr:colOff>
      <xdr:row>57</xdr:row>
      <xdr:rowOff>86990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75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41790</xdr:rowOff>
    </xdr:from>
    <xdr:to>
      <xdr:col>81</xdr:col>
      <xdr:colOff>50800</xdr:colOff>
      <xdr:row>57</xdr:row>
      <xdr:rowOff>61912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814440"/>
          <a:ext cx="889000" cy="20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9169</xdr:rowOff>
    </xdr:from>
    <xdr:to>
      <xdr:col>81</xdr:col>
      <xdr:colOff>101600</xdr:colOff>
      <xdr:row>57</xdr:row>
      <xdr:rowOff>110769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81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127296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55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123858</xdr:rowOff>
    </xdr:from>
    <xdr:to>
      <xdr:col>76</xdr:col>
      <xdr:colOff>114300</xdr:colOff>
      <xdr:row>57</xdr:row>
      <xdr:rowOff>41790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725058"/>
          <a:ext cx="889000" cy="89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30113</xdr:rowOff>
    </xdr:from>
    <xdr:to>
      <xdr:col>76</xdr:col>
      <xdr:colOff>165100</xdr:colOff>
      <xdr:row>57</xdr:row>
      <xdr:rowOff>131713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80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122840</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895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123858</xdr:rowOff>
    </xdr:from>
    <xdr:to>
      <xdr:col>71</xdr:col>
      <xdr:colOff>177800</xdr:colOff>
      <xdr:row>57</xdr:row>
      <xdr:rowOff>18016</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725058"/>
          <a:ext cx="889000" cy="65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33378</xdr:rowOff>
    </xdr:from>
    <xdr:to>
      <xdr:col>72</xdr:col>
      <xdr:colOff>38100</xdr:colOff>
      <xdr:row>57</xdr:row>
      <xdr:rowOff>134978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80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126105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9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1282</xdr:rowOff>
    </xdr:from>
    <xdr:to>
      <xdr:col>67</xdr:col>
      <xdr:colOff>101600</xdr:colOff>
      <xdr:row>57</xdr:row>
      <xdr:rowOff>102882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7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94009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6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145867</xdr:rowOff>
    </xdr:from>
    <xdr:to>
      <xdr:col>85</xdr:col>
      <xdr:colOff>177800</xdr:colOff>
      <xdr:row>57</xdr:row>
      <xdr:rowOff>76017</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4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168744</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598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11112</xdr:rowOff>
    </xdr:from>
    <xdr:to>
      <xdr:col>81</xdr:col>
      <xdr:colOff>101600</xdr:colOff>
      <xdr:row>57</xdr:row>
      <xdr:rowOff>112712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78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103839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87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162440</xdr:rowOff>
    </xdr:from>
    <xdr:to>
      <xdr:col>76</xdr:col>
      <xdr:colOff>165100</xdr:colOff>
      <xdr:row>57</xdr:row>
      <xdr:rowOff>92590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7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109117</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53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73058</xdr:rowOff>
    </xdr:from>
    <xdr:to>
      <xdr:col>72</xdr:col>
      <xdr:colOff>38100</xdr:colOff>
      <xdr:row>57</xdr:row>
      <xdr:rowOff>3208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674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19735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449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138666</xdr:rowOff>
    </xdr:from>
    <xdr:to>
      <xdr:col>67</xdr:col>
      <xdr:colOff>101600</xdr:colOff>
      <xdr:row>57</xdr:row>
      <xdr:rowOff>68816</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73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85343</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51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13559</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357959"/>
          <a:ext cx="1269" cy="1154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159283</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32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131686</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13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50,518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13559</xdr:rowOff>
    </xdr:from>
    <xdr:to>
      <xdr:col>86</xdr:col>
      <xdr:colOff>25400</xdr:colOff>
      <xdr:row>72</xdr:row>
      <xdr:rowOff>13559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35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139449</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12549"/>
          <a:ext cx="838200" cy="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76733</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7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53856</xdr:rowOff>
    </xdr:from>
    <xdr:to>
      <xdr:col>85</xdr:col>
      <xdr:colOff>177800</xdr:colOff>
      <xdr:row>78</xdr:row>
      <xdr:rowOff>155456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2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28098</xdr:rowOff>
    </xdr:from>
    <xdr:to>
      <xdr:col>81</xdr:col>
      <xdr:colOff>50800</xdr:colOff>
      <xdr:row>78</xdr:row>
      <xdr:rowOff>139449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401198"/>
          <a:ext cx="889000" cy="111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64577</xdr:rowOff>
    </xdr:from>
    <xdr:to>
      <xdr:col>81</xdr:col>
      <xdr:colOff>101600</xdr:colOff>
      <xdr:row>78</xdr:row>
      <xdr:rowOff>166177</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3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11254</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212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28098</xdr:rowOff>
    </xdr:from>
    <xdr:to>
      <xdr:col>76</xdr:col>
      <xdr:colOff>114300</xdr:colOff>
      <xdr:row>78</xdr:row>
      <xdr:rowOff>59096</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3703300" y="13401198"/>
          <a:ext cx="889000" cy="3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48986</xdr:rowOff>
    </xdr:from>
    <xdr:to>
      <xdr:col>76</xdr:col>
      <xdr:colOff>165100</xdr:colOff>
      <xdr:row>78</xdr:row>
      <xdr:rowOff>150586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141713</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514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138900</xdr:rowOff>
    </xdr:from>
    <xdr:to>
      <xdr:col>71</xdr:col>
      <xdr:colOff>177800</xdr:colOff>
      <xdr:row>78</xdr:row>
      <xdr:rowOff>59096</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340550"/>
          <a:ext cx="889000" cy="9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38128</xdr:rowOff>
    </xdr:from>
    <xdr:to>
      <xdr:col>72</xdr:col>
      <xdr:colOff>38100</xdr:colOff>
      <xdr:row>78</xdr:row>
      <xdr:rowOff>139728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1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130855</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503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51090</xdr:rowOff>
    </xdr:from>
    <xdr:to>
      <xdr:col>67</xdr:col>
      <xdr:colOff>101600</xdr:colOff>
      <xdr:row>78</xdr:row>
      <xdr:rowOff>152690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2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143817</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516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32283</xdr:rowOff>
    </xdr:from>
    <xdr:ext cx="249299"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05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88649</xdr:rowOff>
    </xdr:from>
    <xdr:to>
      <xdr:col>81</xdr:col>
      <xdr:colOff>101600</xdr:colOff>
      <xdr:row>79</xdr:row>
      <xdr:rowOff>18799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9926</xdr:rowOff>
    </xdr:from>
    <xdr:ext cx="313932"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24333" y="135544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148748</xdr:rowOff>
    </xdr:from>
    <xdr:to>
      <xdr:col>76</xdr:col>
      <xdr:colOff>165100</xdr:colOff>
      <xdr:row>78</xdr:row>
      <xdr:rowOff>78898</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350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95425</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57428" y="13125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8296</xdr:rowOff>
    </xdr:from>
    <xdr:to>
      <xdr:col>72</xdr:col>
      <xdr:colOff>38100</xdr:colOff>
      <xdr:row>78</xdr:row>
      <xdr:rowOff>109896</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38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126423</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428" y="1315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88100</xdr:rowOff>
    </xdr:from>
    <xdr:to>
      <xdr:col>67</xdr:col>
      <xdr:colOff>101600</xdr:colOff>
      <xdr:row>78</xdr:row>
      <xdr:rowOff>18250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28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34777</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79428" y="1306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65367</xdr:rowOff>
    </xdr:from>
    <xdr:to>
      <xdr:col>85</xdr:col>
      <xdr:colOff>126364</xdr:colOff>
      <xdr:row>98</xdr:row>
      <xdr:rowOff>147016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667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150843</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5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147016</xdr:rowOff>
    </xdr:from>
    <xdr:to>
      <xdr:col>86</xdr:col>
      <xdr:colOff>25400</xdr:colOff>
      <xdr:row>98</xdr:row>
      <xdr:rowOff>147016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4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12044</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44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106,353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65367</xdr:rowOff>
    </xdr:from>
    <xdr:to>
      <xdr:col>86</xdr:col>
      <xdr:colOff>25400</xdr:colOff>
      <xdr:row>91</xdr:row>
      <xdr:rowOff>65367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66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24740</xdr:rowOff>
    </xdr:from>
    <xdr:to>
      <xdr:col>85</xdr:col>
      <xdr:colOff>127000</xdr:colOff>
      <xdr:row>97</xdr:row>
      <xdr:rowOff>44017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655390"/>
          <a:ext cx="838200" cy="19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98238</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385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75361</xdr:rowOff>
    </xdr:from>
    <xdr:to>
      <xdr:col>85</xdr:col>
      <xdr:colOff>177800</xdr:colOff>
      <xdr:row>97</xdr:row>
      <xdr:rowOff>5511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3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44017</xdr:rowOff>
    </xdr:from>
    <xdr:to>
      <xdr:col>81</xdr:col>
      <xdr:colOff>50800</xdr:colOff>
      <xdr:row>97</xdr:row>
      <xdr:rowOff>59423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674667"/>
          <a:ext cx="889000" cy="1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74727</xdr:rowOff>
    </xdr:from>
    <xdr:to>
      <xdr:col>81</xdr:col>
      <xdr:colOff>101600</xdr:colOff>
      <xdr:row>97</xdr:row>
      <xdr:rowOff>4877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3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21404</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309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59423</xdr:rowOff>
    </xdr:from>
    <xdr:to>
      <xdr:col>76</xdr:col>
      <xdr:colOff>114300</xdr:colOff>
      <xdr:row>97</xdr:row>
      <xdr:rowOff>116687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690073"/>
          <a:ext cx="889000" cy="57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82322</xdr:rowOff>
    </xdr:from>
    <xdr:to>
      <xdr:col>76</xdr:col>
      <xdr:colOff>165100</xdr:colOff>
      <xdr:row>97</xdr:row>
      <xdr:rowOff>12472</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41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28999</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3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116687</xdr:rowOff>
    </xdr:from>
    <xdr:to>
      <xdr:col>71</xdr:col>
      <xdr:colOff>177800</xdr:colOff>
      <xdr:row>97</xdr:row>
      <xdr:rowOff>143320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747337"/>
          <a:ext cx="889000" cy="2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94959</xdr:rowOff>
    </xdr:from>
    <xdr:to>
      <xdr:col>72</xdr:col>
      <xdr:colOff>38100</xdr:colOff>
      <xdr:row>97</xdr:row>
      <xdr:rowOff>25109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41636</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3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111544</xdr:rowOff>
    </xdr:from>
    <xdr:to>
      <xdr:col>67</xdr:col>
      <xdr:colOff>101600</xdr:colOff>
      <xdr:row>97</xdr:row>
      <xdr:rowOff>41694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7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58221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34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145390</xdr:rowOff>
    </xdr:from>
    <xdr:to>
      <xdr:col>85</xdr:col>
      <xdr:colOff>177800</xdr:colOff>
      <xdr:row>97</xdr:row>
      <xdr:rowOff>75540</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60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123817</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58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164667</xdr:rowOff>
    </xdr:from>
    <xdr:to>
      <xdr:col>81</xdr:col>
      <xdr:colOff>101600</xdr:colOff>
      <xdr:row>97</xdr:row>
      <xdr:rowOff>94817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623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85944</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71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8623</xdr:rowOff>
    </xdr:from>
    <xdr:to>
      <xdr:col>76</xdr:col>
      <xdr:colOff>165100</xdr:colOff>
      <xdr:row>97</xdr:row>
      <xdr:rowOff>110223</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63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101350</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732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65887</xdr:rowOff>
    </xdr:from>
    <xdr:to>
      <xdr:col>72</xdr:col>
      <xdr:colOff>38100</xdr:colOff>
      <xdr:row>97</xdr:row>
      <xdr:rowOff>167487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69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158614</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78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92520</xdr:rowOff>
    </xdr:from>
    <xdr:to>
      <xdr:col>67</xdr:col>
      <xdr:colOff>101600</xdr:colOff>
      <xdr:row>98</xdr:row>
      <xdr:rowOff>22670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72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13797</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815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50089</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36489"/>
          <a:ext cx="1269" cy="1118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171010</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86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168216</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3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50089</xdr:rowOff>
    </xdr:from>
    <xdr:to>
      <xdr:col>116</xdr:col>
      <xdr:colOff>152400</xdr:colOff>
      <xdr:row>32</xdr:row>
      <xdr:rowOff>50089</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3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88460</xdr:rowOff>
    </xdr:from>
    <xdr:ext cx="313932"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321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65583</xdr:rowOff>
    </xdr:from>
    <xdr:to>
      <xdr:col>116</xdr:col>
      <xdr:colOff>114300</xdr:colOff>
      <xdr:row>38</xdr:row>
      <xdr:rowOff>167183</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78842</xdr:rowOff>
    </xdr:from>
    <xdr:to>
      <xdr:col>112</xdr:col>
      <xdr:colOff>38100</xdr:colOff>
      <xdr:row>39</xdr:row>
      <xdr:rowOff>8992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25519</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38608</xdr:rowOff>
    </xdr:from>
    <xdr:to>
      <xdr:col>107</xdr:col>
      <xdr:colOff>101600</xdr:colOff>
      <xdr:row>38</xdr:row>
      <xdr:rowOff>140208</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156735</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2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62382</xdr:rowOff>
    </xdr:from>
    <xdr:to>
      <xdr:col>102</xdr:col>
      <xdr:colOff>165100</xdr:colOff>
      <xdr:row>38</xdr:row>
      <xdr:rowOff>163982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9059</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3527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71984</xdr:rowOff>
    </xdr:from>
    <xdr:to>
      <xdr:col>98</xdr:col>
      <xdr:colOff>38100</xdr:colOff>
      <xdr:row>39</xdr:row>
      <xdr:rowOff>2134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8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18661</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3623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44010</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59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総務費においては、財政調整基金への積立金の増（</a:t>
          </a:r>
          <a:r>
            <a:rPr kumimoji="1" lang="en-US" altLang="ja-JP" sz="1050">
              <a:latin typeface="ＭＳ Ｐゴシック" panose="020B0600070205080204" pitchFamily="50" charset="-128"/>
              <a:ea typeface="ＭＳ Ｐゴシック" panose="020B0600070205080204" pitchFamily="50" charset="-128"/>
            </a:rPr>
            <a:t>+560</a:t>
          </a:r>
          <a:r>
            <a:rPr kumimoji="1" lang="ja-JP" altLang="en-US" sz="1050">
              <a:latin typeface="ＭＳ Ｐゴシック" panose="020B0600070205080204" pitchFamily="50" charset="-128"/>
              <a:ea typeface="ＭＳ Ｐゴシック" panose="020B0600070205080204" pitchFamily="50" charset="-128"/>
            </a:rPr>
            <a:t>百万円）やふるさと寄附金に係る返礼品等経費の増（</a:t>
          </a:r>
          <a:r>
            <a:rPr kumimoji="1" lang="en-US" altLang="ja-JP" sz="1050">
              <a:latin typeface="ＭＳ Ｐゴシック" panose="020B0600070205080204" pitchFamily="50" charset="-128"/>
              <a:ea typeface="ＭＳ Ｐゴシック" panose="020B0600070205080204" pitchFamily="50" charset="-128"/>
            </a:rPr>
            <a:t>+302</a:t>
          </a:r>
          <a:r>
            <a:rPr kumimoji="1" lang="ja-JP" altLang="en-US" sz="1050">
              <a:latin typeface="ＭＳ Ｐゴシック" panose="020B0600070205080204" pitchFamily="50" charset="-128"/>
              <a:ea typeface="ＭＳ Ｐゴシック" panose="020B0600070205080204" pitchFamily="50" charset="-128"/>
            </a:rPr>
            <a:t>百万円）等による増となった。</a:t>
          </a:r>
        </a:p>
        <a:p>
          <a:r>
            <a:rPr kumimoji="1" lang="ja-JP" altLang="en-US" sz="1050">
              <a:latin typeface="ＭＳ Ｐゴシック" panose="020B0600070205080204" pitchFamily="50" charset="-128"/>
              <a:ea typeface="ＭＳ Ｐゴシック" panose="020B0600070205080204" pitchFamily="50" charset="-128"/>
            </a:rPr>
            <a:t>民生費においては、社会福祉費で障がい福祉サービス費の増（</a:t>
          </a:r>
          <a:r>
            <a:rPr kumimoji="1" lang="en-US" altLang="ja-JP" sz="1050">
              <a:latin typeface="ＭＳ Ｐゴシック" panose="020B0600070205080204" pitchFamily="50" charset="-128"/>
              <a:ea typeface="ＭＳ Ｐゴシック" panose="020B0600070205080204" pitchFamily="50" charset="-128"/>
            </a:rPr>
            <a:t>+46</a:t>
          </a:r>
          <a:r>
            <a:rPr kumimoji="1" lang="ja-JP" altLang="en-US" sz="1050">
              <a:latin typeface="ＭＳ Ｐゴシック" panose="020B0600070205080204" pitchFamily="50" charset="-128"/>
              <a:ea typeface="ＭＳ Ｐゴシック" panose="020B0600070205080204" pitchFamily="50" charset="-128"/>
            </a:rPr>
            <a:t>百万円）、定額減税調整給付金（</a:t>
          </a:r>
          <a:r>
            <a:rPr kumimoji="1" lang="en-US" altLang="ja-JP" sz="1050">
              <a:latin typeface="ＭＳ Ｐゴシック" panose="020B0600070205080204" pitchFamily="50" charset="-128"/>
              <a:ea typeface="ＭＳ Ｐゴシック" panose="020B0600070205080204" pitchFamily="50" charset="-128"/>
            </a:rPr>
            <a:t>+208</a:t>
          </a:r>
          <a:r>
            <a:rPr kumimoji="1" lang="ja-JP" altLang="en-US" sz="1050">
              <a:latin typeface="ＭＳ Ｐゴシック" panose="020B0600070205080204" pitchFamily="50" charset="-128"/>
              <a:ea typeface="ＭＳ Ｐゴシック" panose="020B0600070205080204" pitchFamily="50" charset="-128"/>
            </a:rPr>
            <a:t>百万円皆増）等による増があったほか、児童福祉費で制度改正により児童手当の増（</a:t>
          </a:r>
          <a:r>
            <a:rPr kumimoji="1" lang="en-US" altLang="ja-JP" sz="1050">
              <a:latin typeface="ＭＳ Ｐゴシック" panose="020B0600070205080204" pitchFamily="50" charset="-128"/>
              <a:ea typeface="ＭＳ Ｐゴシック" panose="020B0600070205080204" pitchFamily="50" charset="-128"/>
            </a:rPr>
            <a:t>+39</a:t>
          </a:r>
          <a:r>
            <a:rPr kumimoji="1" lang="ja-JP" altLang="en-US" sz="1050">
              <a:latin typeface="ＭＳ Ｐゴシック" panose="020B0600070205080204" pitchFamily="50" charset="-128"/>
              <a:ea typeface="ＭＳ Ｐゴシック" panose="020B0600070205080204" pitchFamily="50" charset="-128"/>
            </a:rPr>
            <a:t>百万円）及び公定価格の改定による施設型給付費の増（</a:t>
          </a:r>
          <a:r>
            <a:rPr kumimoji="1" lang="en-US" altLang="ja-JP" sz="1050">
              <a:latin typeface="ＭＳ Ｐゴシック" panose="020B0600070205080204" pitchFamily="50" charset="-128"/>
              <a:ea typeface="ＭＳ Ｐゴシック" panose="020B0600070205080204" pitchFamily="50" charset="-128"/>
            </a:rPr>
            <a:t>+26</a:t>
          </a:r>
          <a:r>
            <a:rPr kumimoji="1" lang="ja-JP" altLang="en-US" sz="1050">
              <a:latin typeface="ＭＳ Ｐゴシック" panose="020B0600070205080204" pitchFamily="50" charset="-128"/>
              <a:ea typeface="ＭＳ Ｐゴシック" panose="020B0600070205080204" pitchFamily="50" charset="-128"/>
            </a:rPr>
            <a:t>百万円）等により増となった。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衛生費においては、水道事業への補助金の皆減（△</a:t>
          </a:r>
          <a:r>
            <a:rPr kumimoji="1" lang="en-US" altLang="ja-JP" sz="1050">
              <a:latin typeface="ＭＳ Ｐゴシック" panose="020B0600070205080204" pitchFamily="50" charset="-128"/>
              <a:ea typeface="ＭＳ Ｐゴシック" panose="020B0600070205080204" pitchFamily="50" charset="-128"/>
            </a:rPr>
            <a:t>68</a:t>
          </a:r>
          <a:r>
            <a:rPr kumimoji="1" lang="ja-JP" altLang="en-US" sz="1050">
              <a:latin typeface="ＭＳ Ｐゴシック" panose="020B0600070205080204" pitchFamily="50" charset="-128"/>
              <a:ea typeface="ＭＳ Ｐゴシック" panose="020B0600070205080204" pitchFamily="50" charset="-128"/>
            </a:rPr>
            <a:t>百万円）、新型コロナウイルスワクチン接種関係経費（△</a:t>
          </a:r>
          <a:r>
            <a:rPr kumimoji="1" lang="en-US" altLang="ja-JP" sz="1050">
              <a:latin typeface="ＭＳ Ｐゴシック" panose="020B0600070205080204" pitchFamily="50" charset="-128"/>
              <a:ea typeface="ＭＳ Ｐゴシック" panose="020B0600070205080204" pitchFamily="50" charset="-128"/>
            </a:rPr>
            <a:t>44</a:t>
          </a:r>
          <a:r>
            <a:rPr kumimoji="1" lang="ja-JP" altLang="en-US" sz="1050">
              <a:latin typeface="ＭＳ Ｐゴシック" panose="020B0600070205080204" pitchFamily="50" charset="-128"/>
              <a:ea typeface="ＭＳ Ｐゴシック" panose="020B0600070205080204" pitchFamily="50" charset="-128"/>
            </a:rPr>
            <a:t>百万円）の減等による減少要因はあったものの、予防接種委託料の増（</a:t>
          </a:r>
          <a:r>
            <a:rPr kumimoji="1" lang="en-US" altLang="ja-JP" sz="1050">
              <a:latin typeface="ＭＳ Ｐゴシック" panose="020B0600070205080204" pitchFamily="50" charset="-128"/>
              <a:ea typeface="ＭＳ Ｐゴシック" panose="020B0600070205080204" pitchFamily="50" charset="-128"/>
            </a:rPr>
            <a:t>+29</a:t>
          </a:r>
          <a:r>
            <a:rPr kumimoji="1" lang="ja-JP" altLang="en-US" sz="1050">
              <a:latin typeface="ＭＳ Ｐゴシック" panose="020B0600070205080204" pitchFamily="50" charset="-128"/>
              <a:ea typeface="ＭＳ Ｐゴシック" panose="020B0600070205080204" pitchFamily="50" charset="-128"/>
            </a:rPr>
            <a:t>百万円）やみやぎ県南中核病院負担金の増（</a:t>
          </a:r>
          <a:r>
            <a:rPr kumimoji="1" lang="en-US" altLang="ja-JP" sz="1050">
              <a:latin typeface="ＭＳ Ｐゴシック" panose="020B0600070205080204" pitchFamily="50" charset="-128"/>
              <a:ea typeface="ＭＳ Ｐゴシック" panose="020B0600070205080204" pitchFamily="50" charset="-128"/>
            </a:rPr>
            <a:t>+12</a:t>
          </a:r>
          <a:r>
            <a:rPr kumimoji="1" lang="ja-JP" altLang="en-US" sz="1050">
              <a:latin typeface="ＭＳ Ｐゴシック" panose="020B0600070205080204" pitchFamily="50" charset="-128"/>
              <a:ea typeface="ＭＳ Ｐゴシック" panose="020B0600070205080204" pitchFamily="50" charset="-128"/>
            </a:rPr>
            <a:t>百万円）により微増となった。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商工費においては、原油価格・物価高騰に係る中小企業者等への支援金（</a:t>
          </a:r>
          <a:r>
            <a:rPr kumimoji="1" lang="en-US" altLang="ja-JP" sz="1050">
              <a:latin typeface="ＭＳ Ｐゴシック" panose="020B0600070205080204" pitchFamily="50" charset="-128"/>
              <a:ea typeface="ＭＳ Ｐゴシック" panose="020B0600070205080204" pitchFamily="50" charset="-128"/>
            </a:rPr>
            <a:t>+30</a:t>
          </a:r>
          <a:r>
            <a:rPr kumimoji="1" lang="ja-JP" altLang="en-US" sz="1050">
              <a:latin typeface="ＭＳ Ｐゴシック" panose="020B0600070205080204" pitchFamily="50" charset="-128"/>
              <a:ea typeface="ＭＳ Ｐゴシック" panose="020B0600070205080204" pitchFamily="50" charset="-128"/>
            </a:rPr>
            <a:t>百万円）、燃料の高騰に係る運送業者への支援金（</a:t>
          </a:r>
          <a:r>
            <a:rPr kumimoji="1" lang="en-US" altLang="ja-JP" sz="1050">
              <a:latin typeface="ＭＳ Ｐゴシック" panose="020B0600070205080204" pitchFamily="50" charset="-128"/>
              <a:ea typeface="ＭＳ Ｐゴシック" panose="020B0600070205080204" pitchFamily="50" charset="-128"/>
            </a:rPr>
            <a:t>+5</a:t>
          </a:r>
          <a:r>
            <a:rPr kumimoji="1" lang="ja-JP" altLang="en-US" sz="1050">
              <a:latin typeface="ＭＳ Ｐゴシック" panose="020B0600070205080204" pitchFamily="50" charset="-128"/>
              <a:ea typeface="ＭＳ Ｐゴシック" panose="020B0600070205080204" pitchFamily="50" charset="-128"/>
            </a:rPr>
            <a:t>百万円）等の新規事業を行ったが、前年度実施した物価高騰対策に係る商品券事業の皆減（△</a:t>
          </a:r>
          <a:r>
            <a:rPr kumimoji="1" lang="en-US" altLang="ja-JP" sz="1050">
              <a:latin typeface="ＭＳ Ｐゴシック" panose="020B0600070205080204" pitchFamily="50" charset="-128"/>
              <a:ea typeface="ＭＳ Ｐゴシック" panose="020B0600070205080204" pitchFamily="50" charset="-128"/>
            </a:rPr>
            <a:t>124</a:t>
          </a:r>
          <a:r>
            <a:rPr kumimoji="1" lang="ja-JP" altLang="en-US" sz="1050">
              <a:latin typeface="ＭＳ Ｐゴシック" panose="020B0600070205080204" pitchFamily="50" charset="-128"/>
              <a:ea typeface="ＭＳ Ｐゴシック" panose="020B0600070205080204" pitchFamily="50" charset="-128"/>
            </a:rPr>
            <a:t>百万円）により減となった。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土木費においては、賑わい交流施設に係る官民連携アドバイザリー業務委託料（＋</a:t>
          </a:r>
          <a:r>
            <a:rPr kumimoji="1" lang="en-US" altLang="ja-JP" sz="1050">
              <a:latin typeface="ＭＳ Ｐゴシック" panose="020B0600070205080204" pitchFamily="50" charset="-128"/>
              <a:ea typeface="ＭＳ Ｐゴシック" panose="020B0600070205080204" pitchFamily="50" charset="-128"/>
            </a:rPr>
            <a:t>20</a:t>
          </a:r>
          <a:r>
            <a:rPr kumimoji="1" lang="ja-JP" altLang="en-US" sz="1050">
              <a:latin typeface="ＭＳ Ｐゴシック" panose="020B0600070205080204" pitchFamily="50" charset="-128"/>
              <a:ea typeface="ＭＳ Ｐゴシック" panose="020B0600070205080204" pitchFamily="50" charset="-128"/>
            </a:rPr>
            <a:t>百万円）、盛り土造成等工事（</a:t>
          </a:r>
          <a:r>
            <a:rPr kumimoji="1" lang="en-US" altLang="ja-JP" sz="1050">
              <a:latin typeface="ＭＳ Ｐゴシック" panose="020B0600070205080204" pitchFamily="50" charset="-128"/>
              <a:ea typeface="ＭＳ Ｐゴシック" panose="020B0600070205080204" pitchFamily="50" charset="-128"/>
            </a:rPr>
            <a:t>+144</a:t>
          </a:r>
          <a:r>
            <a:rPr kumimoji="1" lang="ja-JP" altLang="en-US" sz="1050">
              <a:latin typeface="ＭＳ Ｐゴシック" panose="020B0600070205080204" pitchFamily="50" charset="-128"/>
              <a:ea typeface="ＭＳ Ｐゴシック" panose="020B0600070205080204" pitchFamily="50" charset="-128"/>
            </a:rPr>
            <a:t>百万円）等の白石川右岸河川敷等整備事業関連事業があったものの、役場庁舎北側用地取得に係る土地開発基金への積立の皆減（△</a:t>
          </a:r>
          <a:r>
            <a:rPr kumimoji="1" lang="en-US" altLang="ja-JP" sz="1050">
              <a:latin typeface="ＭＳ Ｐゴシック" panose="020B0600070205080204" pitchFamily="50" charset="-128"/>
              <a:ea typeface="ＭＳ Ｐゴシック" panose="020B0600070205080204" pitchFamily="50" charset="-128"/>
            </a:rPr>
            <a:t>350</a:t>
          </a:r>
          <a:r>
            <a:rPr kumimoji="1" lang="ja-JP" altLang="en-US" sz="1050">
              <a:latin typeface="ＭＳ Ｐゴシック" panose="020B0600070205080204" pitchFamily="50" charset="-128"/>
              <a:ea typeface="ＭＳ Ｐゴシック" panose="020B0600070205080204" pitchFamily="50" charset="-128"/>
            </a:rPr>
            <a:t>百万円）により減となった。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教育費においては、金ヶ瀬小学校校舎・屋内運動場外壁等他改修工事（</a:t>
          </a:r>
          <a:r>
            <a:rPr kumimoji="1" lang="en-US" altLang="ja-JP" sz="1050">
              <a:latin typeface="ＭＳ Ｐゴシック" panose="020B0600070205080204" pitchFamily="50" charset="-128"/>
              <a:ea typeface="ＭＳ Ｐゴシック" panose="020B0600070205080204" pitchFamily="50" charset="-128"/>
            </a:rPr>
            <a:t>+180</a:t>
          </a:r>
          <a:r>
            <a:rPr kumimoji="1" lang="ja-JP" altLang="en-US" sz="1050">
              <a:latin typeface="ＭＳ Ｐゴシック" panose="020B0600070205080204" pitchFamily="50" charset="-128"/>
              <a:ea typeface="ＭＳ Ｐゴシック" panose="020B0600070205080204" pitchFamily="50" charset="-128"/>
            </a:rPr>
            <a:t>百万円）や小中学校特別教室等空調設備設置工事（</a:t>
          </a:r>
          <a:r>
            <a:rPr kumimoji="1" lang="en-US" altLang="ja-JP" sz="1050">
              <a:latin typeface="ＭＳ Ｐゴシック" panose="020B0600070205080204" pitchFamily="50" charset="-128"/>
              <a:ea typeface="ＭＳ Ｐゴシック" panose="020B0600070205080204" pitchFamily="50" charset="-128"/>
            </a:rPr>
            <a:t>+61</a:t>
          </a:r>
          <a:r>
            <a:rPr kumimoji="1" lang="ja-JP" altLang="en-US" sz="1050">
              <a:latin typeface="ＭＳ Ｐゴシック" panose="020B0600070205080204" pitchFamily="50" charset="-128"/>
              <a:ea typeface="ＭＳ Ｐゴシック" panose="020B0600070205080204" pitchFamily="50" charset="-128"/>
            </a:rPr>
            <a:t>百万円）の建設事業の開始により増となった。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財政調整基金については、ふるさと寄附金による寄附金が過去最高額となったことで、</a:t>
          </a:r>
          <a:r>
            <a:rPr kumimoji="1" lang="en-US" altLang="ja-JP" sz="1200">
              <a:latin typeface="ＭＳ ゴシック" pitchFamily="49" charset="-128"/>
              <a:ea typeface="ＭＳ ゴシック" pitchFamily="49" charset="-128"/>
            </a:rPr>
            <a:t>960</a:t>
          </a:r>
          <a:r>
            <a:rPr kumimoji="1" lang="ja-JP" altLang="en-US" sz="1200">
              <a:latin typeface="ＭＳ ゴシック" pitchFamily="49" charset="-128"/>
              <a:ea typeface="ＭＳ ゴシック" pitchFamily="49" charset="-128"/>
            </a:rPr>
            <a:t>百万円の積立を行ったことや、取崩をしなかったことにより年度末残高は</a:t>
          </a:r>
          <a:r>
            <a:rPr kumimoji="1" lang="en-US" altLang="ja-JP" sz="1200">
              <a:latin typeface="ＭＳ ゴシック" pitchFamily="49" charset="-128"/>
              <a:ea typeface="ＭＳ ゴシック" pitchFamily="49" charset="-128"/>
            </a:rPr>
            <a:t>3,859</a:t>
          </a:r>
          <a:r>
            <a:rPr kumimoji="1" lang="ja-JP" altLang="en-US" sz="1200">
              <a:latin typeface="ＭＳ ゴシック" pitchFamily="49" charset="-128"/>
              <a:ea typeface="ＭＳ ゴシック" pitchFamily="49" charset="-128"/>
            </a:rPr>
            <a:t>百万円となった。また、これにより実質単年度収支が前年度より増加となった。</a:t>
          </a:r>
        </a:p>
        <a:p>
          <a:r>
            <a:rPr kumimoji="1" lang="ja-JP" altLang="en-US" sz="1200">
              <a:latin typeface="ＭＳ ゴシック" pitchFamily="49" charset="-128"/>
              <a:ea typeface="ＭＳ ゴシック" pitchFamily="49" charset="-128"/>
            </a:rPr>
            <a:t>ふるさと寄附金は安定財源ではないため、引き続き歳出削減を図ることで、基金に頼りすぎない持続可能な財政運営となるよう努めていきたい。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全ての会計に実質赤字額、資金不足額は生じていない。この状態を維持し、引き続き健全な財政運営を行えるよう、財源の確保に努め、適切な財政運営を図っていく。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12718474</v>
      </c>
      <c r="BO4" s="371"/>
      <c r="BP4" s="371"/>
      <c r="BQ4" s="371"/>
      <c r="BR4" s="371"/>
      <c r="BS4" s="371"/>
      <c r="BT4" s="371"/>
      <c r="BU4" s="372"/>
      <c r="BV4" s="370">
        <v>11631056</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11.7</v>
      </c>
      <c r="CU4" s="377"/>
      <c r="CV4" s="377"/>
      <c r="CW4" s="377"/>
      <c r="CX4" s="377"/>
      <c r="CY4" s="377"/>
      <c r="CZ4" s="377"/>
      <c r="DA4" s="378"/>
      <c r="DB4" s="376">
        <v>10.5</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12032724</v>
      </c>
      <c r="BO5" s="408"/>
      <c r="BP5" s="408"/>
      <c r="BQ5" s="408"/>
      <c r="BR5" s="408"/>
      <c r="BS5" s="408"/>
      <c r="BT5" s="408"/>
      <c r="BU5" s="409"/>
      <c r="BV5" s="407">
        <v>11029677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99.9</v>
      </c>
      <c r="CU5" s="405"/>
      <c r="CV5" s="405"/>
      <c r="CW5" s="405"/>
      <c r="CX5" s="405"/>
      <c r="CY5" s="405"/>
      <c r="CZ5" s="405"/>
      <c r="DA5" s="406"/>
      <c r="DB5" s="404">
        <v>99.9</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685750</v>
      </c>
      <c r="BO6" s="408"/>
      <c r="BP6" s="408"/>
      <c r="BQ6" s="408"/>
      <c r="BR6" s="408"/>
      <c r="BS6" s="408"/>
      <c r="BT6" s="408"/>
      <c r="BU6" s="409"/>
      <c r="BV6" s="407">
        <v>601379</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99.9</v>
      </c>
      <c r="CU6" s="445"/>
      <c r="CV6" s="445"/>
      <c r="CW6" s="445"/>
      <c r="CX6" s="445"/>
      <c r="CY6" s="445"/>
      <c r="CZ6" s="445"/>
      <c r="DA6" s="446"/>
      <c r="DB6" s="444">
        <v>99.9</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411</v>
      </c>
      <c r="BO7" s="408"/>
      <c r="BP7" s="408"/>
      <c r="BQ7" s="408"/>
      <c r="BR7" s="408"/>
      <c r="BS7" s="408"/>
      <c r="BT7" s="408"/>
      <c r="BU7" s="409"/>
      <c r="BV7" s="407">
        <v>9886</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5846910</v>
      </c>
      <c r="CU7" s="408"/>
      <c r="CV7" s="408"/>
      <c r="CW7" s="408"/>
      <c r="CX7" s="408"/>
      <c r="CY7" s="408"/>
      <c r="CZ7" s="408"/>
      <c r="DA7" s="409"/>
      <c r="DB7" s="407">
        <v>5635341</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685339</v>
      </c>
      <c r="BO8" s="408"/>
      <c r="BP8" s="408"/>
      <c r="BQ8" s="408"/>
      <c r="BR8" s="408"/>
      <c r="BS8" s="408"/>
      <c r="BT8" s="408"/>
      <c r="BU8" s="409"/>
      <c r="BV8" s="407">
        <v>591493</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0.6</v>
      </c>
      <c r="CU8" s="448"/>
      <c r="CV8" s="448"/>
      <c r="CW8" s="448"/>
      <c r="CX8" s="448"/>
      <c r="CY8" s="448"/>
      <c r="CZ8" s="448"/>
      <c r="DA8" s="449"/>
      <c r="DB8" s="447">
        <v>0.6</v>
      </c>
      <c r="DC8" s="448"/>
      <c r="DD8" s="448"/>
      <c r="DE8" s="448"/>
      <c r="DF8" s="448"/>
      <c r="DG8" s="448"/>
      <c r="DH8" s="448"/>
      <c r="DI8" s="449"/>
    </row>
    <row r="9" spans="1:119" ht="18.75" customHeight="1" thickBot="1" x14ac:dyDescent="0.25">
      <c r="A9" s="169"/>
      <c r="B9" s="401" t="s">
        <v>106</v>
      </c>
      <c r="C9" s="402"/>
      <c r="D9" s="402"/>
      <c r="E9" s="402"/>
      <c r="F9" s="402"/>
      <c r="G9" s="402"/>
      <c r="H9" s="402"/>
      <c r="I9" s="402"/>
      <c r="J9" s="402"/>
      <c r="K9" s="450"/>
      <c r="L9" s="451" t="s">
        <v>107</v>
      </c>
      <c r="M9" s="452"/>
      <c r="N9" s="452"/>
      <c r="O9" s="452"/>
      <c r="P9" s="452"/>
      <c r="Q9" s="453"/>
      <c r="R9" s="454">
        <v>23571</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93846</v>
      </c>
      <c r="BO9" s="408"/>
      <c r="BP9" s="408"/>
      <c r="BQ9" s="408"/>
      <c r="BR9" s="408"/>
      <c r="BS9" s="408"/>
      <c r="BT9" s="408"/>
      <c r="BU9" s="409"/>
      <c r="BV9" s="407">
        <v>200600</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6.5</v>
      </c>
      <c r="CU9" s="405"/>
      <c r="CV9" s="405"/>
      <c r="CW9" s="405"/>
      <c r="CX9" s="405"/>
      <c r="CY9" s="405"/>
      <c r="CZ9" s="405"/>
      <c r="DA9" s="406"/>
      <c r="DB9" s="404">
        <v>6.9</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112</v>
      </c>
      <c r="M10" s="437"/>
      <c r="N10" s="437"/>
      <c r="O10" s="437"/>
      <c r="P10" s="437"/>
      <c r="Q10" s="438"/>
      <c r="R10" s="458">
        <v>23798</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90</v>
      </c>
      <c r="AV10" s="440"/>
      <c r="AW10" s="440"/>
      <c r="AX10" s="440"/>
      <c r="AY10" s="441" t="s">
        <v>114</v>
      </c>
      <c r="AZ10" s="442"/>
      <c r="BA10" s="442"/>
      <c r="BB10" s="442"/>
      <c r="BC10" s="442"/>
      <c r="BD10" s="442"/>
      <c r="BE10" s="442"/>
      <c r="BF10" s="442"/>
      <c r="BG10" s="442"/>
      <c r="BH10" s="442"/>
      <c r="BI10" s="442"/>
      <c r="BJ10" s="442"/>
      <c r="BK10" s="442"/>
      <c r="BL10" s="442"/>
      <c r="BM10" s="443"/>
      <c r="BN10" s="407">
        <v>559519</v>
      </c>
      <c r="BO10" s="408"/>
      <c r="BP10" s="408"/>
      <c r="BQ10" s="408"/>
      <c r="BR10" s="408"/>
      <c r="BS10" s="408"/>
      <c r="BT10" s="408"/>
      <c r="BU10" s="409"/>
      <c r="BV10" s="407">
        <v>6878</v>
      </c>
      <c r="BW10" s="408"/>
      <c r="BX10" s="408"/>
      <c r="BY10" s="408"/>
      <c r="BZ10" s="408"/>
      <c r="CA10" s="408"/>
      <c r="CB10" s="408"/>
      <c r="CC10" s="409"/>
      <c r="CD10" s="172" t="s">
        <v>115</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116</v>
      </c>
      <c r="M11" s="462"/>
      <c r="N11" s="462"/>
      <c r="O11" s="462"/>
      <c r="P11" s="462"/>
      <c r="Q11" s="463"/>
      <c r="R11" s="464" t="s">
        <v>117</v>
      </c>
      <c r="S11" s="465"/>
      <c r="T11" s="465"/>
      <c r="U11" s="465"/>
      <c r="V11" s="466"/>
      <c r="W11" s="395"/>
      <c r="X11" s="396"/>
      <c r="Y11" s="396"/>
      <c r="Z11" s="396"/>
      <c r="AA11" s="396"/>
      <c r="AB11" s="396"/>
      <c r="AC11" s="396"/>
      <c r="AD11" s="396"/>
      <c r="AE11" s="396"/>
      <c r="AF11" s="396"/>
      <c r="AG11" s="396"/>
      <c r="AH11" s="396"/>
      <c r="AI11" s="396"/>
      <c r="AJ11" s="396"/>
      <c r="AK11" s="396"/>
      <c r="AL11" s="399"/>
      <c r="AM11" s="436" t="s">
        <v>118</v>
      </c>
      <c r="AN11" s="437"/>
      <c r="AO11" s="437"/>
      <c r="AP11" s="437"/>
      <c r="AQ11" s="437"/>
      <c r="AR11" s="437"/>
      <c r="AS11" s="437"/>
      <c r="AT11" s="438"/>
      <c r="AU11" s="439" t="s">
        <v>90</v>
      </c>
      <c r="AV11" s="440"/>
      <c r="AW11" s="440"/>
      <c r="AX11" s="440"/>
      <c r="AY11" s="441" t="s">
        <v>119</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120</v>
      </c>
      <c r="CE11" s="411"/>
      <c r="CF11" s="411"/>
      <c r="CG11" s="411"/>
      <c r="CH11" s="411"/>
      <c r="CI11" s="411"/>
      <c r="CJ11" s="411"/>
      <c r="CK11" s="411"/>
      <c r="CL11" s="411"/>
      <c r="CM11" s="411"/>
      <c r="CN11" s="411"/>
      <c r="CO11" s="411"/>
      <c r="CP11" s="411"/>
      <c r="CQ11" s="411"/>
      <c r="CR11" s="411"/>
      <c r="CS11" s="412"/>
      <c r="CT11" s="447" t="s">
        <v>121</v>
      </c>
      <c r="CU11" s="448"/>
      <c r="CV11" s="448"/>
      <c r="CW11" s="448"/>
      <c r="CX11" s="448"/>
      <c r="CY11" s="448"/>
      <c r="CZ11" s="448"/>
      <c r="DA11" s="449"/>
      <c r="DB11" s="447" t="s">
        <v>121</v>
      </c>
      <c r="DC11" s="448"/>
      <c r="DD11" s="448"/>
      <c r="DE11" s="448"/>
      <c r="DF11" s="448"/>
      <c r="DG11" s="448"/>
      <c r="DH11" s="448"/>
      <c r="DI11" s="449"/>
    </row>
    <row r="12" spans="1:119" ht="18.75" customHeight="1" x14ac:dyDescent="0.2">
      <c r="A12" s="169"/>
      <c r="B12" s="467" t="s">
        <v>122</v>
      </c>
      <c r="C12" s="468"/>
      <c r="D12" s="468"/>
      <c r="E12" s="468"/>
      <c r="F12" s="468"/>
      <c r="G12" s="468"/>
      <c r="H12" s="468"/>
      <c r="I12" s="468"/>
      <c r="J12" s="468"/>
      <c r="K12" s="469"/>
      <c r="L12" s="476" t="s">
        <v>123</v>
      </c>
      <c r="M12" s="477"/>
      <c r="N12" s="477"/>
      <c r="O12" s="477"/>
      <c r="P12" s="477"/>
      <c r="Q12" s="478"/>
      <c r="R12" s="479">
        <v>23297</v>
      </c>
      <c r="S12" s="480"/>
      <c r="T12" s="480"/>
      <c r="U12" s="480"/>
      <c r="V12" s="481"/>
      <c r="W12" s="482" t="s">
        <v>1</v>
      </c>
      <c r="X12" s="440"/>
      <c r="Y12" s="440"/>
      <c r="Z12" s="440"/>
      <c r="AA12" s="440"/>
      <c r="AB12" s="483"/>
      <c r="AC12" s="484" t="s">
        <v>124</v>
      </c>
      <c r="AD12" s="485"/>
      <c r="AE12" s="485"/>
      <c r="AF12" s="485"/>
      <c r="AG12" s="486"/>
      <c r="AH12" s="484" t="s">
        <v>125</v>
      </c>
      <c r="AI12" s="485"/>
      <c r="AJ12" s="485"/>
      <c r="AK12" s="485"/>
      <c r="AL12" s="487"/>
      <c r="AM12" s="436" t="s">
        <v>126</v>
      </c>
      <c r="AN12" s="437"/>
      <c r="AO12" s="437"/>
      <c r="AP12" s="437"/>
      <c r="AQ12" s="437"/>
      <c r="AR12" s="437"/>
      <c r="AS12" s="437"/>
      <c r="AT12" s="438"/>
      <c r="AU12" s="439" t="s">
        <v>127</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121</v>
      </c>
      <c r="CU12" s="448"/>
      <c r="CV12" s="448"/>
      <c r="CW12" s="448"/>
      <c r="CX12" s="448"/>
      <c r="CY12" s="448"/>
      <c r="CZ12" s="448"/>
      <c r="DA12" s="449"/>
      <c r="DB12" s="447" t="s">
        <v>121</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23112</v>
      </c>
      <c r="S13" s="492"/>
      <c r="T13" s="492"/>
      <c r="U13" s="492"/>
      <c r="V13" s="493"/>
      <c r="W13" s="423" t="s">
        <v>131</v>
      </c>
      <c r="X13" s="424"/>
      <c r="Y13" s="424"/>
      <c r="Z13" s="424"/>
      <c r="AA13" s="424"/>
      <c r="AB13" s="414"/>
      <c r="AC13" s="458">
        <v>294</v>
      </c>
      <c r="AD13" s="459"/>
      <c r="AE13" s="459"/>
      <c r="AF13" s="459"/>
      <c r="AG13" s="501"/>
      <c r="AH13" s="458">
        <v>292</v>
      </c>
      <c r="AI13" s="459"/>
      <c r="AJ13" s="459"/>
      <c r="AK13" s="459"/>
      <c r="AL13" s="460"/>
      <c r="AM13" s="436" t="s">
        <v>132</v>
      </c>
      <c r="AN13" s="437"/>
      <c r="AO13" s="437"/>
      <c r="AP13" s="437"/>
      <c r="AQ13" s="437"/>
      <c r="AR13" s="437"/>
      <c r="AS13" s="437"/>
      <c r="AT13" s="438"/>
      <c r="AU13" s="439" t="s">
        <v>127</v>
      </c>
      <c r="AV13" s="440"/>
      <c r="AW13" s="440"/>
      <c r="AX13" s="440"/>
      <c r="AY13" s="441" t="s">
        <v>133</v>
      </c>
      <c r="AZ13" s="442"/>
      <c r="BA13" s="442"/>
      <c r="BB13" s="442"/>
      <c r="BC13" s="442"/>
      <c r="BD13" s="442"/>
      <c r="BE13" s="442"/>
      <c r="BF13" s="442"/>
      <c r="BG13" s="442"/>
      <c r="BH13" s="442"/>
      <c r="BI13" s="442"/>
      <c r="BJ13" s="442"/>
      <c r="BK13" s="442"/>
      <c r="BL13" s="442"/>
      <c r="BM13" s="443"/>
      <c r="BN13" s="407">
        <v>653365</v>
      </c>
      <c r="BO13" s="408"/>
      <c r="BP13" s="408"/>
      <c r="BQ13" s="408"/>
      <c r="BR13" s="408"/>
      <c r="BS13" s="408"/>
      <c r="BT13" s="408"/>
      <c r="BU13" s="409"/>
      <c r="BV13" s="407">
        <v>207478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4.4000000000000004</v>
      </c>
      <c r="CU13" s="405"/>
      <c r="CV13" s="405"/>
      <c r="CW13" s="405"/>
      <c r="CX13" s="405"/>
      <c r="CY13" s="405"/>
      <c r="CZ13" s="405"/>
      <c r="DA13" s="406"/>
      <c r="DB13" s="404">
        <v>3.3</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23531</v>
      </c>
      <c r="S14" s="492"/>
      <c r="T14" s="492"/>
      <c r="U14" s="492"/>
      <c r="V14" s="493"/>
      <c r="W14" s="397"/>
      <c r="X14" s="398"/>
      <c r="Y14" s="398"/>
      <c r="Z14" s="398"/>
      <c r="AA14" s="398"/>
      <c r="AB14" s="387"/>
      <c r="AC14" s="494">
        <v>2.7</v>
      </c>
      <c r="AD14" s="495"/>
      <c r="AE14" s="495"/>
      <c r="AF14" s="495"/>
      <c r="AG14" s="496"/>
      <c r="AH14" s="494">
        <v>2.6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121</v>
      </c>
      <c r="CU14" s="506"/>
      <c r="CV14" s="506"/>
      <c r="CW14" s="506"/>
      <c r="CX14" s="506"/>
      <c r="CY14" s="506"/>
      <c r="CZ14" s="506"/>
      <c r="DA14" s="507"/>
      <c r="DB14" s="505" t="s">
        <v>121</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23363</v>
      </c>
      <c r="S15" s="492"/>
      <c r="T15" s="492"/>
      <c r="U15" s="492"/>
      <c r="V15" s="493"/>
      <c r="W15" s="423" t="s">
        <v>137</v>
      </c>
      <c r="X15" s="424"/>
      <c r="Y15" s="424"/>
      <c r="Z15" s="424"/>
      <c r="AA15" s="424"/>
      <c r="AB15" s="414"/>
      <c r="AC15" s="458">
        <v>3509</v>
      </c>
      <c r="AD15" s="459"/>
      <c r="AE15" s="459"/>
      <c r="AF15" s="459"/>
      <c r="AG15" s="501"/>
      <c r="AH15" s="458">
        <v>3626</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2989827</v>
      </c>
      <c r="BO15" s="371"/>
      <c r="BP15" s="371"/>
      <c r="BQ15" s="371"/>
      <c r="BR15" s="371"/>
      <c r="BS15" s="371"/>
      <c r="BT15" s="371"/>
      <c r="BU15" s="372"/>
      <c r="BV15" s="370">
        <v>2924455</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117</v>
      </c>
      <c r="S16" s="514"/>
      <c r="T16" s="514"/>
      <c r="U16" s="514"/>
      <c r="V16" s="515"/>
      <c r="W16" s="397"/>
      <c r="X16" s="398"/>
      <c r="Y16" s="398"/>
      <c r="Z16" s="398"/>
      <c r="AA16" s="398"/>
      <c r="AB16" s="387"/>
      <c r="AC16" s="494">
        <v>31.9</v>
      </c>
      <c r="AD16" s="495"/>
      <c r="AE16" s="495"/>
      <c r="AF16" s="495"/>
      <c r="AG16" s="496"/>
      <c r="AH16" s="494">
        <v>32.700000000000003</v>
      </c>
      <c r="AI16" s="495"/>
      <c r="AJ16" s="495"/>
      <c r="AK16" s="495"/>
      <c r="AL16" s="497"/>
      <c r="AM16" s="436"/>
      <c r="AN16" s="437"/>
      <c r="AO16" s="437"/>
      <c r="AP16" s="437"/>
      <c r="AQ16" s="437"/>
      <c r="AR16" s="437"/>
      <c r="AS16" s="437"/>
      <c r="AT16" s="438"/>
      <c r="AU16" s="439"/>
      <c r="AV16" s="440"/>
      <c r="AW16" s="440"/>
      <c r="AX16" s="440"/>
      <c r="AY16" s="441" t="s">
        <v>141</v>
      </c>
      <c r="AZ16" s="442"/>
      <c r="BA16" s="442"/>
      <c r="BB16" s="442"/>
      <c r="BC16" s="442"/>
      <c r="BD16" s="442"/>
      <c r="BE16" s="442"/>
      <c r="BF16" s="442"/>
      <c r="BG16" s="442"/>
      <c r="BH16" s="442"/>
      <c r="BI16" s="442"/>
      <c r="BJ16" s="442"/>
      <c r="BK16" s="442"/>
      <c r="BL16" s="442"/>
      <c r="BM16" s="443"/>
      <c r="BN16" s="407">
        <v>5055512</v>
      </c>
      <c r="BO16" s="408"/>
      <c r="BP16" s="408"/>
      <c r="BQ16" s="408"/>
      <c r="BR16" s="408"/>
      <c r="BS16" s="408"/>
      <c r="BT16" s="408"/>
      <c r="BU16" s="409"/>
      <c r="BV16" s="407">
        <v>4837540</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142</v>
      </c>
      <c r="N17" s="519"/>
      <c r="O17" s="519"/>
      <c r="P17" s="519"/>
      <c r="Q17" s="520"/>
      <c r="R17" s="513" t="s">
        <v>143</v>
      </c>
      <c r="S17" s="514"/>
      <c r="T17" s="514"/>
      <c r="U17" s="514"/>
      <c r="V17" s="515"/>
      <c r="W17" s="423" t="s">
        <v>144</v>
      </c>
      <c r="X17" s="424"/>
      <c r="Y17" s="424"/>
      <c r="Z17" s="424"/>
      <c r="AA17" s="424"/>
      <c r="AB17" s="414"/>
      <c r="AC17" s="458">
        <v>7191</v>
      </c>
      <c r="AD17" s="459"/>
      <c r="AE17" s="459"/>
      <c r="AF17" s="459"/>
      <c r="AG17" s="501"/>
      <c r="AH17" s="458">
        <v>7158</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3757606</v>
      </c>
      <c r="BO17" s="408"/>
      <c r="BP17" s="408"/>
      <c r="BQ17" s="408"/>
      <c r="BR17" s="408"/>
      <c r="BS17" s="408"/>
      <c r="BT17" s="408"/>
      <c r="BU17" s="409"/>
      <c r="BV17" s="407">
        <v>3672619</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146</v>
      </c>
      <c r="C18" s="450"/>
      <c r="D18" s="450"/>
      <c r="E18" s="530"/>
      <c r="F18" s="530"/>
      <c r="G18" s="530"/>
      <c r="H18" s="530"/>
      <c r="I18" s="530"/>
      <c r="J18" s="530"/>
      <c r="K18" s="530"/>
      <c r="L18" s="531">
        <v>24.99</v>
      </c>
      <c r="M18" s="531"/>
      <c r="N18" s="531"/>
      <c r="O18" s="531"/>
      <c r="P18" s="531"/>
      <c r="Q18" s="531"/>
      <c r="R18" s="532"/>
      <c r="S18" s="532"/>
      <c r="T18" s="532"/>
      <c r="U18" s="532"/>
      <c r="V18" s="533"/>
      <c r="W18" s="425"/>
      <c r="X18" s="426"/>
      <c r="Y18" s="426"/>
      <c r="Z18" s="426"/>
      <c r="AA18" s="426"/>
      <c r="AB18" s="417"/>
      <c r="AC18" s="534">
        <v>65.400000000000006</v>
      </c>
      <c r="AD18" s="535"/>
      <c r="AE18" s="535"/>
      <c r="AF18" s="535"/>
      <c r="AG18" s="536"/>
      <c r="AH18" s="534">
        <v>64.599999999999994</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5925561</v>
      </c>
      <c r="BO18" s="408"/>
      <c r="BP18" s="408"/>
      <c r="BQ18" s="408"/>
      <c r="BR18" s="408"/>
      <c r="BS18" s="408"/>
      <c r="BT18" s="408"/>
      <c r="BU18" s="409"/>
      <c r="BV18" s="407">
        <v>5636638</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148</v>
      </c>
      <c r="C19" s="450"/>
      <c r="D19" s="450"/>
      <c r="E19" s="530"/>
      <c r="F19" s="530"/>
      <c r="G19" s="530"/>
      <c r="H19" s="530"/>
      <c r="I19" s="530"/>
      <c r="J19" s="530"/>
      <c r="K19" s="530"/>
      <c r="L19" s="538">
        <v>943</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10056017</v>
      </c>
      <c r="BO19" s="408"/>
      <c r="BP19" s="408"/>
      <c r="BQ19" s="408"/>
      <c r="BR19" s="408"/>
      <c r="BS19" s="408"/>
      <c r="BT19" s="408"/>
      <c r="BU19" s="409"/>
      <c r="BV19" s="407">
        <v>9207366</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150</v>
      </c>
      <c r="C20" s="450"/>
      <c r="D20" s="450"/>
      <c r="E20" s="530"/>
      <c r="F20" s="530"/>
      <c r="G20" s="530"/>
      <c r="H20" s="530"/>
      <c r="I20" s="530"/>
      <c r="J20" s="530"/>
      <c r="K20" s="530"/>
      <c r="L20" s="538">
        <v>9524</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7381720</v>
      </c>
      <c r="BO22" s="371"/>
      <c r="BP22" s="371"/>
      <c r="BQ22" s="371"/>
      <c r="BR22" s="371"/>
      <c r="BS22" s="371"/>
      <c r="BT22" s="371"/>
      <c r="BU22" s="372"/>
      <c r="BV22" s="370">
        <v>7699105</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3881064</v>
      </c>
      <c r="BO23" s="408"/>
      <c r="BP23" s="408"/>
      <c r="BQ23" s="408"/>
      <c r="BR23" s="408"/>
      <c r="BS23" s="408"/>
      <c r="BT23" s="408"/>
      <c r="BU23" s="409"/>
      <c r="BV23" s="407">
        <v>4005371</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160</v>
      </c>
      <c r="F24" s="437"/>
      <c r="G24" s="437"/>
      <c r="H24" s="437"/>
      <c r="I24" s="437"/>
      <c r="J24" s="437"/>
      <c r="K24" s="438"/>
      <c r="L24" s="458">
        <v>1</v>
      </c>
      <c r="M24" s="459"/>
      <c r="N24" s="459"/>
      <c r="O24" s="459"/>
      <c r="P24" s="501"/>
      <c r="Q24" s="458">
        <v>8440</v>
      </c>
      <c r="R24" s="459"/>
      <c r="S24" s="459"/>
      <c r="T24" s="459"/>
      <c r="U24" s="459"/>
      <c r="V24" s="501"/>
      <c r="W24" s="553"/>
      <c r="X24" s="554"/>
      <c r="Y24" s="555"/>
      <c r="Z24" s="457" t="s">
        <v>161</v>
      </c>
      <c r="AA24" s="437"/>
      <c r="AB24" s="437"/>
      <c r="AC24" s="437"/>
      <c r="AD24" s="437"/>
      <c r="AE24" s="437"/>
      <c r="AF24" s="437"/>
      <c r="AG24" s="438"/>
      <c r="AH24" s="458">
        <v>186</v>
      </c>
      <c r="AI24" s="459"/>
      <c r="AJ24" s="459"/>
      <c r="AK24" s="459"/>
      <c r="AL24" s="501"/>
      <c r="AM24" s="458">
        <v>530658</v>
      </c>
      <c r="AN24" s="459"/>
      <c r="AO24" s="459"/>
      <c r="AP24" s="459"/>
      <c r="AQ24" s="459"/>
      <c r="AR24" s="501"/>
      <c r="AS24" s="458">
        <v>2853</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4773926</v>
      </c>
      <c r="BO24" s="408"/>
      <c r="BP24" s="408"/>
      <c r="BQ24" s="408"/>
      <c r="BR24" s="408"/>
      <c r="BS24" s="408"/>
      <c r="BT24" s="408"/>
      <c r="BU24" s="409"/>
      <c r="BV24" s="407">
        <v>4783821</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163</v>
      </c>
      <c r="F25" s="437"/>
      <c r="G25" s="437"/>
      <c r="H25" s="437"/>
      <c r="I25" s="437"/>
      <c r="J25" s="437"/>
      <c r="K25" s="438"/>
      <c r="L25" s="458">
        <v>1</v>
      </c>
      <c r="M25" s="459"/>
      <c r="N25" s="459"/>
      <c r="O25" s="459"/>
      <c r="P25" s="501"/>
      <c r="Q25" s="458">
        <v>6310</v>
      </c>
      <c r="R25" s="459"/>
      <c r="S25" s="459"/>
      <c r="T25" s="459"/>
      <c r="U25" s="459"/>
      <c r="V25" s="501"/>
      <c r="W25" s="553"/>
      <c r="X25" s="554"/>
      <c r="Y25" s="555"/>
      <c r="Z25" s="457" t="s">
        <v>164</v>
      </c>
      <c r="AA25" s="437"/>
      <c r="AB25" s="437"/>
      <c r="AC25" s="437"/>
      <c r="AD25" s="437"/>
      <c r="AE25" s="437"/>
      <c r="AF25" s="437"/>
      <c r="AG25" s="438"/>
      <c r="AH25" s="458" t="s">
        <v>121</v>
      </c>
      <c r="AI25" s="459"/>
      <c r="AJ25" s="459"/>
      <c r="AK25" s="459"/>
      <c r="AL25" s="501"/>
      <c r="AM25" s="458" t="s">
        <v>121</v>
      </c>
      <c r="AN25" s="459"/>
      <c r="AO25" s="459"/>
      <c r="AP25" s="459"/>
      <c r="AQ25" s="459"/>
      <c r="AR25" s="501"/>
      <c r="AS25" s="458" t="s">
        <v>121</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2437899</v>
      </c>
      <c r="BO25" s="371"/>
      <c r="BP25" s="371"/>
      <c r="BQ25" s="371"/>
      <c r="BR25" s="371"/>
      <c r="BS25" s="371"/>
      <c r="BT25" s="371"/>
      <c r="BU25" s="372"/>
      <c r="BV25" s="370">
        <v>2188046</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166</v>
      </c>
      <c r="F26" s="437"/>
      <c r="G26" s="437"/>
      <c r="H26" s="437"/>
      <c r="I26" s="437"/>
      <c r="J26" s="437"/>
      <c r="K26" s="438"/>
      <c r="L26" s="458">
        <v>1</v>
      </c>
      <c r="M26" s="459"/>
      <c r="N26" s="459"/>
      <c r="O26" s="459"/>
      <c r="P26" s="501"/>
      <c r="Q26" s="458">
        <v>5410</v>
      </c>
      <c r="R26" s="459"/>
      <c r="S26" s="459"/>
      <c r="T26" s="459"/>
      <c r="U26" s="459"/>
      <c r="V26" s="501"/>
      <c r="W26" s="553"/>
      <c r="X26" s="554"/>
      <c r="Y26" s="555"/>
      <c r="Z26" s="457" t="s">
        <v>167</v>
      </c>
      <c r="AA26" s="559"/>
      <c r="AB26" s="559"/>
      <c r="AC26" s="559"/>
      <c r="AD26" s="559"/>
      <c r="AE26" s="559"/>
      <c r="AF26" s="559"/>
      <c r="AG26" s="560"/>
      <c r="AH26" s="458">
        <v>6</v>
      </c>
      <c r="AI26" s="459"/>
      <c r="AJ26" s="459"/>
      <c r="AK26" s="459"/>
      <c r="AL26" s="501"/>
      <c r="AM26" s="458">
        <v>16620</v>
      </c>
      <c r="AN26" s="459"/>
      <c r="AO26" s="459"/>
      <c r="AP26" s="459"/>
      <c r="AQ26" s="459"/>
      <c r="AR26" s="501"/>
      <c r="AS26" s="458">
        <v>2770</v>
      </c>
      <c r="AT26" s="459"/>
      <c r="AU26" s="459"/>
      <c r="AV26" s="459"/>
      <c r="AW26" s="459"/>
      <c r="AX26" s="460"/>
      <c r="AY26" s="410" t="s">
        <v>168</v>
      </c>
      <c r="AZ26" s="411"/>
      <c r="BA26" s="411"/>
      <c r="BB26" s="411"/>
      <c r="BC26" s="411"/>
      <c r="BD26" s="411"/>
      <c r="BE26" s="411"/>
      <c r="BF26" s="411"/>
      <c r="BG26" s="411"/>
      <c r="BH26" s="411"/>
      <c r="BI26" s="411"/>
      <c r="BJ26" s="411"/>
      <c r="BK26" s="411"/>
      <c r="BL26" s="411"/>
      <c r="BM26" s="412"/>
      <c r="BN26" s="407" t="s">
        <v>121</v>
      </c>
      <c r="BO26" s="408"/>
      <c r="BP26" s="408"/>
      <c r="BQ26" s="408"/>
      <c r="BR26" s="408"/>
      <c r="BS26" s="408"/>
      <c r="BT26" s="408"/>
      <c r="BU26" s="409"/>
      <c r="BV26" s="407" t="s">
        <v>121</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169</v>
      </c>
      <c r="F27" s="437"/>
      <c r="G27" s="437"/>
      <c r="H27" s="437"/>
      <c r="I27" s="437"/>
      <c r="J27" s="437"/>
      <c r="K27" s="438"/>
      <c r="L27" s="458">
        <v>1</v>
      </c>
      <c r="M27" s="459"/>
      <c r="N27" s="459"/>
      <c r="O27" s="459"/>
      <c r="P27" s="501"/>
      <c r="Q27" s="458">
        <v>3130</v>
      </c>
      <c r="R27" s="459"/>
      <c r="S27" s="459"/>
      <c r="T27" s="459"/>
      <c r="U27" s="459"/>
      <c r="V27" s="501"/>
      <c r="W27" s="553"/>
      <c r="X27" s="554"/>
      <c r="Y27" s="555"/>
      <c r="Z27" s="457" t="s">
        <v>170</v>
      </c>
      <c r="AA27" s="437"/>
      <c r="AB27" s="437"/>
      <c r="AC27" s="437"/>
      <c r="AD27" s="437"/>
      <c r="AE27" s="437"/>
      <c r="AF27" s="437"/>
      <c r="AG27" s="438"/>
      <c r="AH27" s="458">
        <v>4</v>
      </c>
      <c r="AI27" s="459"/>
      <c r="AJ27" s="459"/>
      <c r="AK27" s="459"/>
      <c r="AL27" s="501"/>
      <c r="AM27" s="458">
        <v>10728</v>
      </c>
      <c r="AN27" s="459"/>
      <c r="AO27" s="459"/>
      <c r="AP27" s="459"/>
      <c r="AQ27" s="459"/>
      <c r="AR27" s="501"/>
      <c r="AS27" s="458">
        <v>2682</v>
      </c>
      <c r="AT27" s="459"/>
      <c r="AU27" s="459"/>
      <c r="AV27" s="459"/>
      <c r="AW27" s="459"/>
      <c r="AX27" s="460"/>
      <c r="AY27" s="502" t="s">
        <v>171</v>
      </c>
      <c r="AZ27" s="503"/>
      <c r="BA27" s="503"/>
      <c r="BB27" s="503"/>
      <c r="BC27" s="503"/>
      <c r="BD27" s="503"/>
      <c r="BE27" s="503"/>
      <c r="BF27" s="503"/>
      <c r="BG27" s="503"/>
      <c r="BH27" s="503"/>
      <c r="BI27" s="503"/>
      <c r="BJ27" s="503"/>
      <c r="BK27" s="503"/>
      <c r="BL27" s="503"/>
      <c r="BM27" s="504"/>
      <c r="BN27" s="526">
        <v>501307</v>
      </c>
      <c r="BO27" s="527"/>
      <c r="BP27" s="527"/>
      <c r="BQ27" s="527"/>
      <c r="BR27" s="527"/>
      <c r="BS27" s="527"/>
      <c r="BT27" s="527"/>
      <c r="BU27" s="528"/>
      <c r="BV27" s="526">
        <v>501302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172</v>
      </c>
      <c r="F28" s="437"/>
      <c r="G28" s="437"/>
      <c r="H28" s="437"/>
      <c r="I28" s="437"/>
      <c r="J28" s="437"/>
      <c r="K28" s="438"/>
      <c r="L28" s="458">
        <v>1</v>
      </c>
      <c r="M28" s="459"/>
      <c r="N28" s="459"/>
      <c r="O28" s="459"/>
      <c r="P28" s="501"/>
      <c r="Q28" s="458">
        <v>2630</v>
      </c>
      <c r="R28" s="459"/>
      <c r="S28" s="459"/>
      <c r="T28" s="459"/>
      <c r="U28" s="459"/>
      <c r="V28" s="501"/>
      <c r="W28" s="553"/>
      <c r="X28" s="554"/>
      <c r="Y28" s="555"/>
      <c r="Z28" s="457" t="s">
        <v>173</v>
      </c>
      <c r="AA28" s="437"/>
      <c r="AB28" s="437"/>
      <c r="AC28" s="437"/>
      <c r="AD28" s="437"/>
      <c r="AE28" s="437"/>
      <c r="AF28" s="437"/>
      <c r="AG28" s="438"/>
      <c r="AH28" s="458" t="s">
        <v>121</v>
      </c>
      <c r="AI28" s="459"/>
      <c r="AJ28" s="459"/>
      <c r="AK28" s="459"/>
      <c r="AL28" s="501"/>
      <c r="AM28" s="458" t="s">
        <v>121</v>
      </c>
      <c r="AN28" s="459"/>
      <c r="AO28" s="459"/>
      <c r="AP28" s="459"/>
      <c r="AQ28" s="459"/>
      <c r="AR28" s="501"/>
      <c r="AS28" s="458" t="s">
        <v>121</v>
      </c>
      <c r="AT28" s="459"/>
      <c r="AU28" s="459"/>
      <c r="AV28" s="459"/>
      <c r="AW28" s="459"/>
      <c r="AX28" s="460"/>
      <c r="AY28" s="561" t="s">
        <v>174</v>
      </c>
      <c r="AZ28" s="562"/>
      <c r="BA28" s="562"/>
      <c r="BB28" s="563"/>
      <c r="BC28" s="367" t="s">
        <v>46</v>
      </c>
      <c r="BD28" s="368"/>
      <c r="BE28" s="368"/>
      <c r="BF28" s="368"/>
      <c r="BG28" s="368"/>
      <c r="BH28" s="368"/>
      <c r="BI28" s="368"/>
      <c r="BJ28" s="368"/>
      <c r="BK28" s="368"/>
      <c r="BL28" s="368"/>
      <c r="BM28" s="369"/>
      <c r="BN28" s="370">
        <v>3858630</v>
      </c>
      <c r="BO28" s="371"/>
      <c r="BP28" s="371"/>
      <c r="BQ28" s="371"/>
      <c r="BR28" s="371"/>
      <c r="BS28" s="371"/>
      <c r="BT28" s="371"/>
      <c r="BU28" s="372"/>
      <c r="BV28" s="370">
        <v>2899111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175</v>
      </c>
      <c r="F29" s="437"/>
      <c r="G29" s="437"/>
      <c r="H29" s="437"/>
      <c r="I29" s="437"/>
      <c r="J29" s="437"/>
      <c r="K29" s="438"/>
      <c r="L29" s="458">
        <v>13</v>
      </c>
      <c r="M29" s="459"/>
      <c r="N29" s="459"/>
      <c r="O29" s="459"/>
      <c r="P29" s="501"/>
      <c r="Q29" s="458">
        <v>2520</v>
      </c>
      <c r="R29" s="459"/>
      <c r="S29" s="459"/>
      <c r="T29" s="459"/>
      <c r="U29" s="459"/>
      <c r="V29" s="501"/>
      <c r="W29" s="556"/>
      <c r="X29" s="557"/>
      <c r="Y29" s="558"/>
      <c r="Z29" s="457" t="s">
        <v>176</v>
      </c>
      <c r="AA29" s="437"/>
      <c r="AB29" s="437"/>
      <c r="AC29" s="437"/>
      <c r="AD29" s="437"/>
      <c r="AE29" s="437"/>
      <c r="AF29" s="437"/>
      <c r="AG29" s="438"/>
      <c r="AH29" s="458">
        <v>190</v>
      </c>
      <c r="AI29" s="459"/>
      <c r="AJ29" s="459"/>
      <c r="AK29" s="459"/>
      <c r="AL29" s="501"/>
      <c r="AM29" s="458">
        <v>541386</v>
      </c>
      <c r="AN29" s="459"/>
      <c r="AO29" s="459"/>
      <c r="AP29" s="459"/>
      <c r="AQ29" s="459"/>
      <c r="AR29" s="501"/>
      <c r="AS29" s="458">
        <v>2849</v>
      </c>
      <c r="AT29" s="459"/>
      <c r="AU29" s="459"/>
      <c r="AV29" s="459"/>
      <c r="AW29" s="459"/>
      <c r="AX29" s="460"/>
      <c r="AY29" s="564"/>
      <c r="AZ29" s="565"/>
      <c r="BA29" s="565"/>
      <c r="BB29" s="566"/>
      <c r="BC29" s="441" t="s">
        <v>177</v>
      </c>
      <c r="BD29" s="442"/>
      <c r="BE29" s="442"/>
      <c r="BF29" s="442"/>
      <c r="BG29" s="442"/>
      <c r="BH29" s="442"/>
      <c r="BI29" s="442"/>
      <c r="BJ29" s="442"/>
      <c r="BK29" s="442"/>
      <c r="BL29" s="442"/>
      <c r="BM29" s="443"/>
      <c r="BN29" s="407">
        <v>95061</v>
      </c>
      <c r="BO29" s="408"/>
      <c r="BP29" s="408"/>
      <c r="BQ29" s="408"/>
      <c r="BR29" s="408"/>
      <c r="BS29" s="408"/>
      <c r="BT29" s="408"/>
      <c r="BU29" s="409"/>
      <c r="BV29" s="407">
        <v>74327</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178</v>
      </c>
      <c r="X30" s="575"/>
      <c r="Y30" s="575"/>
      <c r="Z30" s="575"/>
      <c r="AA30" s="575"/>
      <c r="AB30" s="575"/>
      <c r="AC30" s="575"/>
      <c r="AD30" s="575"/>
      <c r="AE30" s="575"/>
      <c r="AF30" s="575"/>
      <c r="AG30" s="576"/>
      <c r="AH30" s="534">
        <v>96.1</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528684</v>
      </c>
      <c r="BO30" s="527"/>
      <c r="BP30" s="527"/>
      <c r="BQ30" s="527"/>
      <c r="BR30" s="527"/>
      <c r="BS30" s="527"/>
      <c r="BT30" s="527"/>
      <c r="BU30" s="528"/>
      <c r="BV30" s="526">
        <v>634647</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179</v>
      </c>
      <c r="D32" s="570"/>
      <c r="E32" s="570"/>
      <c r="F32" s="570"/>
      <c r="G32" s="570"/>
      <c r="H32" s="570"/>
      <c r="I32" s="570"/>
      <c r="J32" s="570"/>
      <c r="K32" s="570"/>
      <c r="L32" s="570"/>
      <c r="M32" s="570"/>
      <c r="N32" s="570"/>
      <c r="O32" s="570"/>
      <c r="P32" s="570"/>
      <c r="Q32" s="570"/>
      <c r="R32" s="570"/>
      <c r="S32" s="570"/>
      <c r="U32" s="411" t="s">
        <v>180</v>
      </c>
      <c r="V32" s="411"/>
      <c r="W32" s="411"/>
      <c r="X32" s="411"/>
      <c r="Y32" s="411"/>
      <c r="Z32" s="411"/>
      <c r="AA32" s="411"/>
      <c r="AB32" s="411"/>
      <c r="AC32" s="411"/>
      <c r="AD32" s="411"/>
      <c r="AE32" s="411"/>
      <c r="AF32" s="411"/>
      <c r="AG32" s="411"/>
      <c r="AH32" s="411"/>
      <c r="AI32" s="411"/>
      <c r="AJ32" s="411"/>
      <c r="AK32" s="411"/>
      <c r="AM32" s="411" t="s">
        <v>181</v>
      </c>
      <c r="AN32" s="411"/>
      <c r="AO32" s="411"/>
      <c r="AP32" s="411"/>
      <c r="AQ32" s="411"/>
      <c r="AR32" s="411"/>
      <c r="AS32" s="411"/>
      <c r="AT32" s="411"/>
      <c r="AU32" s="411"/>
      <c r="AV32" s="411"/>
      <c r="AW32" s="411"/>
      <c r="AX32" s="411"/>
      <c r="AY32" s="411"/>
      <c r="AZ32" s="411"/>
      <c r="BA32" s="411"/>
      <c r="BB32" s="411"/>
      <c r="BC32" s="411"/>
      <c r="BE32" s="411" t="s">
        <v>182</v>
      </c>
      <c r="BF32" s="411"/>
      <c r="BG32" s="411"/>
      <c r="BH32" s="411"/>
      <c r="BI32" s="411"/>
      <c r="BJ32" s="411"/>
      <c r="BK32" s="411"/>
      <c r="BL32" s="411"/>
      <c r="BM32" s="411"/>
      <c r="BN32" s="411"/>
      <c r="BO32" s="411"/>
      <c r="BP32" s="411"/>
      <c r="BQ32" s="411"/>
      <c r="BR32" s="411"/>
      <c r="BS32" s="411"/>
      <c r="BT32" s="411"/>
      <c r="BU32" s="411"/>
      <c r="BW32" s="411" t="s">
        <v>183</v>
      </c>
      <c r="BX32" s="411"/>
      <c r="BY32" s="411"/>
      <c r="BZ32" s="411"/>
      <c r="CA32" s="411"/>
      <c r="CB32" s="411"/>
      <c r="CC32" s="411"/>
      <c r="CD32" s="411"/>
      <c r="CE32" s="411"/>
      <c r="CF32" s="411"/>
      <c r="CG32" s="411"/>
      <c r="CH32" s="411"/>
      <c r="CI32" s="411"/>
      <c r="CJ32" s="411"/>
      <c r="CK32" s="411"/>
      <c r="CL32" s="411"/>
      <c r="CM32" s="411"/>
      <c r="CO32" s="411" t="s">
        <v>184</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185</v>
      </c>
      <c r="D33" s="431"/>
      <c r="E33" s="396" t="s">
        <v>186</v>
      </c>
      <c r="F33" s="396"/>
      <c r="G33" s="396"/>
      <c r="H33" s="396"/>
      <c r="I33" s="396"/>
      <c r="J33" s="396"/>
      <c r="K33" s="396"/>
      <c r="L33" s="396"/>
      <c r="M33" s="396"/>
      <c r="N33" s="396"/>
      <c r="O33" s="396"/>
      <c r="P33" s="396"/>
      <c r="Q33" s="396"/>
      <c r="R33" s="396"/>
      <c r="S33" s="396"/>
      <c r="T33" s="194"/>
      <c r="U33" s="431" t="s">
        <v>185</v>
      </c>
      <c r="V33" s="431"/>
      <c r="W33" s="396" t="s">
        <v>186</v>
      </c>
      <c r="X33" s="396"/>
      <c r="Y33" s="396"/>
      <c r="Z33" s="396"/>
      <c r="AA33" s="396"/>
      <c r="AB33" s="396"/>
      <c r="AC33" s="396"/>
      <c r="AD33" s="396"/>
      <c r="AE33" s="396"/>
      <c r="AF33" s="396"/>
      <c r="AG33" s="396"/>
      <c r="AH33" s="396"/>
      <c r="AI33" s="396"/>
      <c r="AJ33" s="396"/>
      <c r="AK33" s="396"/>
      <c r="AL33" s="194"/>
      <c r="AM33" s="431" t="s">
        <v>185</v>
      </c>
      <c r="AN33" s="431"/>
      <c r="AO33" s="396" t="s">
        <v>186</v>
      </c>
      <c r="AP33" s="396"/>
      <c r="AQ33" s="396"/>
      <c r="AR33" s="396"/>
      <c r="AS33" s="396"/>
      <c r="AT33" s="396"/>
      <c r="AU33" s="396"/>
      <c r="AV33" s="396"/>
      <c r="AW33" s="396"/>
      <c r="AX33" s="396"/>
      <c r="AY33" s="396"/>
      <c r="AZ33" s="396"/>
      <c r="BA33" s="396"/>
      <c r="BB33" s="396"/>
      <c r="BC33" s="396"/>
      <c r="BD33" s="195"/>
      <c r="BE33" s="396" t="s">
        <v>187</v>
      </c>
      <c r="BF33" s="396"/>
      <c r="BG33" s="396" t="s">
        <v>188</v>
      </c>
      <c r="BH33" s="396"/>
      <c r="BI33" s="396"/>
      <c r="BJ33" s="396"/>
      <c r="BK33" s="396"/>
      <c r="BL33" s="396"/>
      <c r="BM33" s="396"/>
      <c r="BN33" s="396"/>
      <c r="BO33" s="396"/>
      <c r="BP33" s="396"/>
      <c r="BQ33" s="396"/>
      <c r="BR33" s="396"/>
      <c r="BS33" s="396"/>
      <c r="BT33" s="396"/>
      <c r="BU33" s="396"/>
      <c r="BV33" s="195"/>
      <c r="BW33" s="431" t="s">
        <v>187</v>
      </c>
      <c r="BX33" s="431"/>
      <c r="BY33" s="396" t="s">
        <v>189</v>
      </c>
      <c r="BZ33" s="396"/>
      <c r="CA33" s="396"/>
      <c r="CB33" s="396"/>
      <c r="CC33" s="396"/>
      <c r="CD33" s="396"/>
      <c r="CE33" s="396"/>
      <c r="CF33" s="396"/>
      <c r="CG33" s="396"/>
      <c r="CH33" s="396"/>
      <c r="CI33" s="396"/>
      <c r="CJ33" s="396"/>
      <c r="CK33" s="396"/>
      <c r="CL33" s="396"/>
      <c r="CM33" s="396"/>
      <c r="CN33" s="194"/>
      <c r="CO33" s="431" t="s">
        <v>185</v>
      </c>
      <c r="CP33" s="431"/>
      <c r="CQ33" s="396" t="s">
        <v>190</v>
      </c>
      <c r="CR33" s="396"/>
      <c r="CS33" s="396"/>
      <c r="CT33" s="396"/>
      <c r="CU33" s="396"/>
      <c r="CV33" s="396"/>
      <c r="CW33" s="396"/>
      <c r="CX33" s="396"/>
      <c r="CY33" s="396"/>
      <c r="CZ33" s="396"/>
      <c r="DA33" s="396"/>
      <c r="DB33" s="396"/>
      <c r="DC33" s="396"/>
      <c r="DD33" s="396"/>
      <c r="DE33" s="396"/>
      <c r="DF33" s="194"/>
      <c r="DG33" s="596" t="s">
        <v>191</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f>IF(BG34="","",MAX(C34:D43,U34:V43,AM34:AN43)+1)</f>
        <v>8</v>
      </c>
      <c r="BF34" s="597"/>
      <c r="BG34" s="598" t="str">
        <f>IF('各会計、関係団体の財政状況及び健全化判断比率'!B33="","",'各会計、関係団体の財政状況及び健全化判断比率'!B33)</f>
        <v>地方卸売市場事業特別会計</v>
      </c>
      <c r="BH34" s="598"/>
      <c r="BI34" s="598"/>
      <c r="BJ34" s="598"/>
      <c r="BK34" s="598"/>
      <c r="BL34" s="598"/>
      <c r="BM34" s="598"/>
      <c r="BN34" s="598"/>
      <c r="BO34" s="598"/>
      <c r="BP34" s="598"/>
      <c r="BQ34" s="598"/>
      <c r="BR34" s="598"/>
      <c r="BS34" s="598"/>
      <c r="BT34" s="598"/>
      <c r="BU34" s="598"/>
      <c r="BV34" s="169"/>
      <c r="BW34" s="597">
        <f>IF(BY34="","",MAX(C34:D43,U34:V43,AM34:AN43,BE34:BF43)+1)</f>
        <v>9</v>
      </c>
      <c r="BX34" s="597"/>
      <c r="BY34" s="598" t="str">
        <f>IF('各会計、関係団体の財政状況及び健全化判断比率'!B68="","",'各会計、関係団体の財政状況及び健全化判断比率'!B68)</f>
        <v>仙南地域広域行政事務組合</v>
      </c>
      <c r="BZ34" s="598"/>
      <c r="CA34" s="598"/>
      <c r="CB34" s="598"/>
      <c r="CC34" s="598"/>
      <c r="CD34" s="598"/>
      <c r="CE34" s="598"/>
      <c r="CF34" s="598"/>
      <c r="CG34" s="598"/>
      <c r="CH34" s="598"/>
      <c r="CI34" s="598"/>
      <c r="CJ34" s="598"/>
      <c r="CK34" s="598"/>
      <c r="CL34" s="598"/>
      <c r="CM34" s="598"/>
      <c r="CN34" s="169"/>
      <c r="CO34" s="597">
        <f>IF(CQ34="","",MAX(C34:D43,U34:V43,AM34:AN43,BE34:BF43,BW34:BX43)+1)</f>
        <v>16</v>
      </c>
      <c r="CP34" s="597"/>
      <c r="CQ34" s="598" t="str">
        <f>IF('各会計、関係団体の財政状況及び健全化判断比率'!BS7="","",'各会計、関係団体の財政状況及び健全化判断比率'!BS7)</f>
        <v>まちづくりオーガ</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仙南夜間初期急患センター事業特別会計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公共下水道事業会計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10</v>
      </c>
      <c r="BX35" s="597"/>
      <c r="BY35" s="598" t="str">
        <f>IF('各会計、関係団体の財政状況及び健全化判断比率'!B69="","",'各会計、関係団体の財政状況及び健全化判断比率'!B69)</f>
        <v>みやぎ県南中核病院企業団</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11</v>
      </c>
      <c r="BX36" s="597"/>
      <c r="BY36" s="598" t="str">
        <f>IF('各会計、関係団体の財政状況及び健全化判断比率'!B70="","",'各会計、関係団体の財政状況及び健全化判断比率'!B70)</f>
        <v>宮城県市町村非常勤消防団員補償報償組合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12</v>
      </c>
      <c r="BX37" s="597"/>
      <c r="BY37" s="598" t="str">
        <f>IF('各会計、関係団体の財政状況及び健全化判断比率'!B71="","",'各会計、関係団体の財政状況及び健全化判断比率'!B71)</f>
        <v>宮城県市町村自治振興センター</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13</v>
      </c>
      <c r="BX38" s="597"/>
      <c r="BY38" s="598" t="str">
        <f>IF('各会計、関係団体の財政状況及び健全化判断比率'!B72="","",'各会計、関係団体の財政状況及び健全化判断比率'!B72)</f>
        <v>宮城県後期高齢者医療広域連合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14</v>
      </c>
      <c r="BX39" s="597"/>
      <c r="BY39" s="598" t="str">
        <f>IF('各会計、関係団体の財政状況及び健全化判断比率'!B73="","",'各会計、関係団体の財政状況及び健全化判断比率'!B73)</f>
        <v>宮城県後期高齢者医療事業会計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15</v>
      </c>
      <c r="BX40" s="597"/>
      <c r="BY40" s="598" t="str">
        <f>IF('各会計、関係団体の財政状況及び健全化判断比率'!B74="","",'各会計、関係団体の財政状況及び健全化判断比率'!B74)</f>
        <v>宮城県市町村職員退職手当組合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192</v>
      </c>
      <c r="E46" s="600" t="s">
        <v>193</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194</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195</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196</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197</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198</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199</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200</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9cE7jxlvjmp4B8X4ONGO1etrpGXq+KVz7puYb+BuypKRIhLE0mPHEb8l89meiIRXCUgbYkaTZVtDBTd7id/HiA==" saltValue="+sfw1ED6kRHZuicRRhHMk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1" t="s">
        <v>532</v>
      </c>
      <c r="D34" s="1151"/>
      <c r="E34" s="1152"/>
      <c r="F34" s="32">
        <v>22.34</v>
      </c>
      <c r="G34" s="33">
        <v>21.25</v>
      </c>
      <c r="H34" s="33">
        <v>22.04</v>
      </c>
      <c r="I34" s="33">
        <v>21.88</v>
      </c>
      <c r="J34" s="34">
        <v>20.82</v>
      </c>
      <c r="K34" s="22"/>
      <c r="L34" s="22"/>
      <c r="M34" s="22"/>
      <c r="N34" s="22"/>
      <c r="O34" s="22"/>
      <c r="P34" s="22"/>
    </row>
    <row r="35" spans="1:16" ht="39" customHeight="1" x14ac:dyDescent="0.2">
      <c r="A35" s="22"/>
      <c r="B35" s="35"/>
      <c r="C35" s="1145" t="s">
        <v>533</v>
      </c>
      <c r="D35" s="1146"/>
      <c r="E35" s="1147"/>
      <c r="F35" s="36">
        <v>4.7</v>
      </c>
      <c r="G35" s="37">
        <v>6.27</v>
      </c>
      <c r="H35" s="37">
        <v>6.95</v>
      </c>
      <c r="I35" s="37">
        <v>10.42</v>
      </c>
      <c r="J35" s="38">
        <v>11.66</v>
      </c>
      <c r="K35" s="22"/>
      <c r="L35" s="22"/>
      <c r="M35" s="22"/>
      <c r="N35" s="22"/>
      <c r="O35" s="22"/>
      <c r="P35" s="22"/>
    </row>
    <row r="36" spans="1:16" ht="39" customHeight="1" x14ac:dyDescent="0.2">
      <c r="A36" s="22"/>
      <c r="B36" s="35"/>
      <c r="C36" s="1145" t="s">
        <v>534</v>
      </c>
      <c r="D36" s="1146"/>
      <c r="E36" s="1147"/>
      <c r="F36" s="36">
        <v>2.68</v>
      </c>
      <c r="G36" s="37">
        <v>3.56</v>
      </c>
      <c r="H36" s="37">
        <v>4.71</v>
      </c>
      <c r="I36" s="37">
        <v>6.16</v>
      </c>
      <c r="J36" s="38">
        <v>7.15</v>
      </c>
      <c r="K36" s="22"/>
      <c r="L36" s="22"/>
      <c r="M36" s="22"/>
      <c r="N36" s="22"/>
      <c r="O36" s="22"/>
      <c r="P36" s="22"/>
    </row>
    <row r="37" spans="1:16" ht="39" customHeight="1" x14ac:dyDescent="0.2">
      <c r="A37" s="22"/>
      <c r="B37" s="35"/>
      <c r="C37" s="1145" t="s">
        <v>535</v>
      </c>
      <c r="D37" s="1146"/>
      <c r="E37" s="1147"/>
      <c r="F37" s="36">
        <v>0.61</v>
      </c>
      <c r="G37" s="37">
        <v>0.53</v>
      </c>
      <c r="H37" s="37">
        <v>0.57999999999999996</v>
      </c>
      <c r="I37" s="37">
        <v>0.5</v>
      </c>
      <c r="J37" s="38">
        <v>0.51</v>
      </c>
      <c r="K37" s="22"/>
      <c r="L37" s="22"/>
      <c r="M37" s="22"/>
      <c r="N37" s="22"/>
      <c r="O37" s="22"/>
      <c r="P37" s="22"/>
    </row>
    <row r="38" spans="1:16" ht="39" customHeight="1" x14ac:dyDescent="0.2">
      <c r="A38" s="22"/>
      <c r="B38" s="35"/>
      <c r="C38" s="1145" t="s">
        <v>536</v>
      </c>
      <c r="D38" s="1146"/>
      <c r="E38" s="1147"/>
      <c r="F38" s="36">
        <v>0.64</v>
      </c>
      <c r="G38" s="37">
        <v>0.76</v>
      </c>
      <c r="H38" s="37">
        <v>0.55000000000000004</v>
      </c>
      <c r="I38" s="37">
        <v>0.61</v>
      </c>
      <c r="J38" s="38">
        <v>0.51</v>
      </c>
      <c r="K38" s="22"/>
      <c r="L38" s="22"/>
      <c r="M38" s="22"/>
      <c r="N38" s="22"/>
      <c r="O38" s="22"/>
      <c r="P38" s="22"/>
    </row>
    <row r="39" spans="1:16" ht="39" customHeight="1" x14ac:dyDescent="0.2">
      <c r="A39" s="22"/>
      <c r="B39" s="35"/>
      <c r="C39" s="1145" t="s">
        <v>537</v>
      </c>
      <c r="D39" s="1146"/>
      <c r="E39" s="1147"/>
      <c r="F39" s="36">
        <v>0.12</v>
      </c>
      <c r="G39" s="37">
        <v>0.12</v>
      </c>
      <c r="H39" s="37">
        <v>0.13</v>
      </c>
      <c r="I39" s="37">
        <v>0.11</v>
      </c>
      <c r="J39" s="38">
        <v>0.05</v>
      </c>
      <c r="K39" s="22"/>
      <c r="L39" s="22"/>
      <c r="M39" s="22"/>
      <c r="N39" s="22"/>
      <c r="O39" s="22"/>
      <c r="P39" s="22"/>
    </row>
    <row r="40" spans="1:16" ht="39" customHeight="1" x14ac:dyDescent="0.2">
      <c r="A40" s="22"/>
      <c r="B40" s="35"/>
      <c r="C40" s="1145" t="s">
        <v>538</v>
      </c>
      <c r="D40" s="1146"/>
      <c r="E40" s="1147"/>
      <c r="F40" s="36">
        <v>0.08</v>
      </c>
      <c r="G40" s="37">
        <v>0.05</v>
      </c>
      <c r="H40" s="37">
        <v>0.11</v>
      </c>
      <c r="I40" s="37">
        <v>0.06</v>
      </c>
      <c r="J40" s="38">
        <v>0.05</v>
      </c>
      <c r="K40" s="22"/>
      <c r="L40" s="22"/>
      <c r="M40" s="22"/>
      <c r="N40" s="22"/>
      <c r="O40" s="22"/>
      <c r="P40" s="22"/>
    </row>
    <row r="41" spans="1:16" ht="39" customHeight="1" x14ac:dyDescent="0.2">
      <c r="A41" s="22"/>
      <c r="B41" s="35"/>
      <c r="C41" s="1145" t="s">
        <v>539</v>
      </c>
      <c r="D41" s="1146"/>
      <c r="E41" s="1147"/>
      <c r="F41" s="36">
        <v>0.01</v>
      </c>
      <c r="G41" s="37">
        <v>0.01</v>
      </c>
      <c r="H41" s="37">
        <v>0.01</v>
      </c>
      <c r="I41" s="37">
        <v>0.01</v>
      </c>
      <c r="J41" s="38">
        <v>0.01</v>
      </c>
      <c r="K41" s="22"/>
      <c r="L41" s="22"/>
      <c r="M41" s="22"/>
      <c r="N41" s="22"/>
      <c r="O41" s="22"/>
      <c r="P41" s="22"/>
    </row>
    <row r="42" spans="1:16" ht="39" customHeight="1" x14ac:dyDescent="0.2">
      <c r="A42" s="22"/>
      <c r="B42" s="39"/>
      <c r="C42" s="1145" t="s">
        <v>540</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541</v>
      </c>
      <c r="D43" s="1149"/>
      <c r="E43" s="1150"/>
      <c r="F43" s="41" t="s">
        <v>487</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yxGfSY0FSKsF1oiSGtQZHYQ7BnPVOY3Ctxdp9hxyXKWxoDHg8+n46U/a4jMSzgEHbRslYo6VEcSG8LSBJX3kZQ==" saltValue="nc8tY/urS4PNyIhyvF1qR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F38"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453</v>
      </c>
      <c r="L45" s="60">
        <v>504</v>
      </c>
      <c r="M45" s="60">
        <v>609</v>
      </c>
      <c r="N45" s="60">
        <v>636</v>
      </c>
      <c r="O45" s="61">
        <v>665</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x14ac:dyDescent="0.2">
      <c r="A48" s="48"/>
      <c r="B48" s="1155"/>
      <c r="C48" s="1156"/>
      <c r="D48" s="62"/>
      <c r="E48" s="1161" t="s">
        <v>13</v>
      </c>
      <c r="F48" s="1161"/>
      <c r="G48" s="1161"/>
      <c r="H48" s="1161"/>
      <c r="I48" s="1161"/>
      <c r="J48" s="1162"/>
      <c r="K48" s="63">
        <v>164</v>
      </c>
      <c r="L48" s="64">
        <v>153</v>
      </c>
      <c r="M48" s="64">
        <v>148</v>
      </c>
      <c r="N48" s="64">
        <v>196</v>
      </c>
      <c r="O48" s="65">
        <v>197</v>
      </c>
      <c r="P48" s="48"/>
      <c r="Q48" s="48"/>
      <c r="R48" s="48"/>
      <c r="S48" s="48"/>
      <c r="T48" s="48"/>
      <c r="U48" s="48"/>
    </row>
    <row r="49" spans="1:21" ht="30.75" customHeight="1" x14ac:dyDescent="0.2">
      <c r="A49" s="48"/>
      <c r="B49" s="1155"/>
      <c r="C49" s="1156"/>
      <c r="D49" s="62"/>
      <c r="E49" s="1161" t="s">
        <v>14</v>
      </c>
      <c r="F49" s="1161"/>
      <c r="G49" s="1161"/>
      <c r="H49" s="1161"/>
      <c r="I49" s="1161"/>
      <c r="J49" s="1162"/>
      <c r="K49" s="63">
        <v>264</v>
      </c>
      <c r="L49" s="64">
        <v>272</v>
      </c>
      <c r="M49" s="64">
        <v>265</v>
      </c>
      <c r="N49" s="64">
        <v>266</v>
      </c>
      <c r="O49" s="65">
        <v>273</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487</v>
      </c>
      <c r="L50" s="64" t="s">
        <v>487</v>
      </c>
      <c r="M50" s="64" t="s">
        <v>487</v>
      </c>
      <c r="N50" s="64" t="s">
        <v>487</v>
      </c>
      <c r="O50" s="65" t="s">
        <v>487</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487</v>
      </c>
      <c r="L51" s="64" t="s">
        <v>487</v>
      </c>
      <c r="M51" s="64" t="s">
        <v>487</v>
      </c>
      <c r="N51" s="64" t="s">
        <v>487</v>
      </c>
      <c r="O51" s="65" t="s">
        <v>487</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869</v>
      </c>
      <c r="L52" s="64">
        <v>849</v>
      </c>
      <c r="M52" s="64">
        <v>852</v>
      </c>
      <c r="N52" s="64">
        <v>864</v>
      </c>
      <c r="O52" s="65">
        <v>886</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12</v>
      </c>
      <c r="L53" s="69">
        <v>80</v>
      </c>
      <c r="M53" s="69">
        <v>170</v>
      </c>
      <c r="N53" s="69">
        <v>234</v>
      </c>
      <c r="O53" s="70">
        <v>249</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9Qe6lUFrr0W3NrfrCjeHk+v3iY0VHDqfHOu2t4mFf7QG39gJ1ElZxs04NbZVsFjMzgh98LLkIcji6uUV7Z3Sw==" saltValue="7cHfD7Qq0fumKi9+4u86E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84" t="s">
        <v>30</v>
      </c>
      <c r="C41" s="1185"/>
      <c r="D41" s="105"/>
      <c r="E41" s="1190" t="s">
        <v>31</v>
      </c>
      <c r="F41" s="1190"/>
      <c r="G41" s="1190"/>
      <c r="H41" s="1191"/>
      <c r="I41" s="343">
        <v>8376</v>
      </c>
      <c r="J41" s="344">
        <v>8739</v>
      </c>
      <c r="K41" s="344">
        <v>8243</v>
      </c>
      <c r="L41" s="344">
        <v>7699</v>
      </c>
      <c r="M41" s="345">
        <v>7382</v>
      </c>
    </row>
    <row r="42" spans="2:13" ht="27.75" customHeight="1" x14ac:dyDescent="0.2">
      <c r="B42" s="1186"/>
      <c r="C42" s="1187"/>
      <c r="D42" s="106"/>
      <c r="E42" s="1192" t="s">
        <v>32</v>
      </c>
      <c r="F42" s="1192"/>
      <c r="G42" s="1192"/>
      <c r="H42" s="1193"/>
      <c r="I42" s="346" t="s">
        <v>487</v>
      </c>
      <c r="J42" s="347" t="s">
        <v>487</v>
      </c>
      <c r="K42" s="347" t="s">
        <v>487</v>
      </c>
      <c r="L42" s="347" t="s">
        <v>487</v>
      </c>
      <c r="M42" s="348" t="s">
        <v>487</v>
      </c>
    </row>
    <row r="43" spans="2:13" ht="27.75" customHeight="1" x14ac:dyDescent="0.2">
      <c r="B43" s="1186"/>
      <c r="C43" s="1187"/>
      <c r="D43" s="106"/>
      <c r="E43" s="1192" t="s">
        <v>33</v>
      </c>
      <c r="F43" s="1192"/>
      <c r="G43" s="1192"/>
      <c r="H43" s="1193"/>
      <c r="I43" s="346">
        <v>2715</v>
      </c>
      <c r="J43" s="347">
        <v>2555</v>
      </c>
      <c r="K43" s="347">
        <v>2472</v>
      </c>
      <c r="L43" s="347">
        <v>2363</v>
      </c>
      <c r="M43" s="348">
        <v>2434</v>
      </c>
    </row>
    <row r="44" spans="2:13" ht="27.75" customHeight="1" x14ac:dyDescent="0.2">
      <c r="B44" s="1186"/>
      <c r="C44" s="1187"/>
      <c r="D44" s="106"/>
      <c r="E44" s="1192" t="s">
        <v>34</v>
      </c>
      <c r="F44" s="1192"/>
      <c r="G44" s="1192"/>
      <c r="H44" s="1193"/>
      <c r="I44" s="346">
        <v>4304</v>
      </c>
      <c r="J44" s="347">
        <v>3965</v>
      </c>
      <c r="K44" s="347">
        <v>3638</v>
      </c>
      <c r="L44" s="347">
        <v>3369</v>
      </c>
      <c r="M44" s="348">
        <v>3118</v>
      </c>
    </row>
    <row r="45" spans="2:13" ht="27.75" customHeight="1" x14ac:dyDescent="0.2">
      <c r="B45" s="1186"/>
      <c r="C45" s="1187"/>
      <c r="D45" s="106"/>
      <c r="E45" s="1192" t="s">
        <v>35</v>
      </c>
      <c r="F45" s="1192"/>
      <c r="G45" s="1192"/>
      <c r="H45" s="1193"/>
      <c r="I45" s="346">
        <v>832</v>
      </c>
      <c r="J45" s="347">
        <v>810</v>
      </c>
      <c r="K45" s="347">
        <v>811</v>
      </c>
      <c r="L45" s="347">
        <v>794</v>
      </c>
      <c r="M45" s="348">
        <v>839</v>
      </c>
    </row>
    <row r="46" spans="2:13" ht="27.75" customHeight="1" x14ac:dyDescent="0.2">
      <c r="B46" s="1186"/>
      <c r="C46" s="1187"/>
      <c r="D46" s="107"/>
      <c r="E46" s="1192" t="s">
        <v>36</v>
      </c>
      <c r="F46" s="1192"/>
      <c r="G46" s="1192"/>
      <c r="H46" s="1193"/>
      <c r="I46" s="346" t="s">
        <v>487</v>
      </c>
      <c r="J46" s="347" t="s">
        <v>487</v>
      </c>
      <c r="K46" s="347" t="s">
        <v>487</v>
      </c>
      <c r="L46" s="347" t="s">
        <v>487</v>
      </c>
      <c r="M46" s="348" t="s">
        <v>487</v>
      </c>
    </row>
    <row r="47" spans="2:13" ht="27.75" customHeight="1" x14ac:dyDescent="0.2">
      <c r="B47" s="1186"/>
      <c r="C47" s="1187"/>
      <c r="D47" s="108"/>
      <c r="E47" s="1194" t="s">
        <v>37</v>
      </c>
      <c r="F47" s="1195"/>
      <c r="G47" s="1195"/>
      <c r="H47" s="1196"/>
      <c r="I47" s="346" t="s">
        <v>487</v>
      </c>
      <c r="J47" s="347" t="s">
        <v>487</v>
      </c>
      <c r="K47" s="347" t="s">
        <v>487</v>
      </c>
      <c r="L47" s="347" t="s">
        <v>487</v>
      </c>
      <c r="M47" s="348" t="s">
        <v>487</v>
      </c>
    </row>
    <row r="48" spans="2:13" ht="27.75" customHeight="1" x14ac:dyDescent="0.2">
      <c r="B48" s="1186"/>
      <c r="C48" s="1187"/>
      <c r="D48" s="106"/>
      <c r="E48" s="1192" t="s">
        <v>38</v>
      </c>
      <c r="F48" s="1192"/>
      <c r="G48" s="1192"/>
      <c r="H48" s="1193"/>
      <c r="I48" s="346" t="s">
        <v>487</v>
      </c>
      <c r="J48" s="347" t="s">
        <v>487</v>
      </c>
      <c r="K48" s="347" t="s">
        <v>487</v>
      </c>
      <c r="L48" s="347" t="s">
        <v>487</v>
      </c>
      <c r="M48" s="348" t="s">
        <v>487</v>
      </c>
    </row>
    <row r="49" spans="2:13" ht="27.75" customHeight="1" x14ac:dyDescent="0.2">
      <c r="B49" s="1188"/>
      <c r="C49" s="1189"/>
      <c r="D49" s="106"/>
      <c r="E49" s="1192" t="s">
        <v>39</v>
      </c>
      <c r="F49" s="1192"/>
      <c r="G49" s="1192"/>
      <c r="H49" s="1193"/>
      <c r="I49" s="346">
        <v>242</v>
      </c>
      <c r="J49" s="347" t="s">
        <v>487</v>
      </c>
      <c r="K49" s="347" t="s">
        <v>487</v>
      </c>
      <c r="L49" s="347" t="s">
        <v>487</v>
      </c>
      <c r="M49" s="348">
        <v>201</v>
      </c>
    </row>
    <row r="50" spans="2:13" ht="27.75" customHeight="1" x14ac:dyDescent="0.2">
      <c r="B50" s="1197" t="s">
        <v>40</v>
      </c>
      <c r="C50" s="1198"/>
      <c r="D50" s="109"/>
      <c r="E50" s="1192" t="s">
        <v>41</v>
      </c>
      <c r="F50" s="1192"/>
      <c r="G50" s="1192"/>
      <c r="H50" s="1193"/>
      <c r="I50" s="346">
        <v>3236</v>
      </c>
      <c r="J50" s="347">
        <v>3860</v>
      </c>
      <c r="K50" s="347">
        <v>4544</v>
      </c>
      <c r="L50" s="347">
        <v>4756</v>
      </c>
      <c r="M50" s="348">
        <v>5530</v>
      </c>
    </row>
    <row r="51" spans="2:13" ht="27.75" customHeight="1" x14ac:dyDescent="0.2">
      <c r="B51" s="1186"/>
      <c r="C51" s="1187"/>
      <c r="D51" s="106"/>
      <c r="E51" s="1192" t="s">
        <v>42</v>
      </c>
      <c r="F51" s="1192"/>
      <c r="G51" s="1192"/>
      <c r="H51" s="1193"/>
      <c r="I51" s="346">
        <v>2017</v>
      </c>
      <c r="J51" s="347">
        <v>2406</v>
      </c>
      <c r="K51" s="347">
        <v>2338</v>
      </c>
      <c r="L51" s="347">
        <v>1804</v>
      </c>
      <c r="M51" s="348">
        <v>1697</v>
      </c>
    </row>
    <row r="52" spans="2:13" ht="27.75" customHeight="1" x14ac:dyDescent="0.2">
      <c r="B52" s="1188"/>
      <c r="C52" s="1189"/>
      <c r="D52" s="106"/>
      <c r="E52" s="1192" t="s">
        <v>43</v>
      </c>
      <c r="F52" s="1192"/>
      <c r="G52" s="1192"/>
      <c r="H52" s="1193"/>
      <c r="I52" s="346">
        <v>8604</v>
      </c>
      <c r="J52" s="347">
        <v>8692</v>
      </c>
      <c r="K52" s="347">
        <v>8353</v>
      </c>
      <c r="L52" s="347">
        <v>7843</v>
      </c>
      <c r="M52" s="348">
        <v>7766</v>
      </c>
    </row>
    <row r="53" spans="2:13" ht="27.75" customHeight="1" thickBot="1" x14ac:dyDescent="0.25">
      <c r="B53" s="1199" t="s">
        <v>19</v>
      </c>
      <c r="C53" s="1200"/>
      <c r="D53" s="110"/>
      <c r="E53" s="1201" t="s">
        <v>44</v>
      </c>
      <c r="F53" s="1201"/>
      <c r="G53" s="1201"/>
      <c r="H53" s="1202"/>
      <c r="I53" s="349">
        <v>2612</v>
      </c>
      <c r="J53" s="350">
        <v>1111</v>
      </c>
      <c r="K53" s="350">
        <v>-71</v>
      </c>
      <c r="L53" s="350">
        <v>-178</v>
      </c>
      <c r="M53" s="351">
        <v>-1021</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SkiuWqZCg3Rw3AVci9B6pn52scwVpB7lBC2ZG7c+v41jOwW4nB3316Fy74/JFQtJMgYWuUrPWbO4o9y3kWMbDg==" saltValue="l2U5NPlszEal3OYGgROiu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121"/>
      <c r="C55" s="1211" t="s">
        <v>46</v>
      </c>
      <c r="D55" s="1211"/>
      <c r="E55" s="1212"/>
      <c r="F55" s="352">
        <v>2642</v>
      </c>
      <c r="G55" s="352">
        <v>2899</v>
      </c>
      <c r="H55" s="353">
        <v>3859</v>
      </c>
    </row>
    <row r="56" spans="2:8" ht="52.5" customHeight="1" x14ac:dyDescent="0.2">
      <c r="B56" s="122"/>
      <c r="C56" s="1213" t="s">
        <v>47</v>
      </c>
      <c r="D56" s="1213"/>
      <c r="E56" s="1214"/>
      <c r="F56" s="354">
        <v>27</v>
      </c>
      <c r="G56" s="354">
        <v>74</v>
      </c>
      <c r="H56" s="355">
        <v>95</v>
      </c>
    </row>
    <row r="57" spans="2:8" ht="53.25" customHeight="1" x14ac:dyDescent="0.2">
      <c r="B57" s="122"/>
      <c r="C57" s="1215" t="s">
        <v>48</v>
      </c>
      <c r="D57" s="1215"/>
      <c r="E57" s="1216"/>
      <c r="F57" s="356">
        <v>803</v>
      </c>
      <c r="G57" s="356">
        <v>635</v>
      </c>
      <c r="H57" s="357">
        <v>529</v>
      </c>
    </row>
    <row r="58" spans="2:8" ht="45.75" customHeight="1" x14ac:dyDescent="0.2">
      <c r="B58" s="123"/>
      <c r="C58" s="1203" t="s">
        <v>556</v>
      </c>
      <c r="D58" s="1204"/>
      <c r="E58" s="1205"/>
      <c r="F58" s="358">
        <v>596</v>
      </c>
      <c r="G58" s="358">
        <v>429</v>
      </c>
      <c r="H58" s="359">
        <v>339</v>
      </c>
    </row>
    <row r="59" spans="2:8" ht="45.75" customHeight="1" x14ac:dyDescent="0.2">
      <c r="B59" s="123"/>
      <c r="C59" s="1203" t="s">
        <v>557</v>
      </c>
      <c r="D59" s="1204"/>
      <c r="E59" s="1205"/>
      <c r="F59" s="358">
        <v>102</v>
      </c>
      <c r="G59" s="358">
        <v>101</v>
      </c>
      <c r="H59" s="359">
        <v>100</v>
      </c>
    </row>
    <row r="60" spans="2:8" ht="45.75" customHeight="1" x14ac:dyDescent="0.2">
      <c r="B60" s="123"/>
      <c r="C60" s="1203" t="s">
        <v>558</v>
      </c>
      <c r="D60" s="1204"/>
      <c r="E60" s="1205"/>
      <c r="F60" s="358">
        <v>58</v>
      </c>
      <c r="G60" s="358">
        <v>56</v>
      </c>
      <c r="H60" s="359">
        <v>53</v>
      </c>
    </row>
    <row r="61" spans="2:8" ht="45.75" customHeight="1" x14ac:dyDescent="0.2">
      <c r="B61" s="123"/>
      <c r="C61" s="1203" t="s">
        <v>559</v>
      </c>
      <c r="D61" s="1204"/>
      <c r="E61" s="1205"/>
      <c r="F61" s="358">
        <v>13</v>
      </c>
      <c r="G61" s="358">
        <v>18</v>
      </c>
      <c r="H61" s="359">
        <v>17</v>
      </c>
    </row>
    <row r="62" spans="2:8" ht="45.75" customHeight="1" thickBot="1" x14ac:dyDescent="0.25">
      <c r="B62" s="124"/>
      <c r="C62" s="1206" t="s">
        <v>560</v>
      </c>
      <c r="D62" s="1207"/>
      <c r="E62" s="1208"/>
      <c r="F62" s="360">
        <v>20</v>
      </c>
      <c r="G62" s="360">
        <v>17</v>
      </c>
      <c r="H62" s="361">
        <v>14</v>
      </c>
    </row>
    <row r="63" spans="2:8" ht="52.5" customHeight="1" thickBot="1" x14ac:dyDescent="0.25">
      <c r="B63" s="125"/>
      <c r="C63" s="1209" t="s">
        <v>49</v>
      </c>
      <c r="D63" s="1209"/>
      <c r="E63" s="1210"/>
      <c r="F63" s="362">
        <v>3473</v>
      </c>
      <c r="G63" s="362">
        <v>3608</v>
      </c>
      <c r="H63" s="363">
        <v>4482</v>
      </c>
    </row>
    <row r="64" spans="2:8" ht="13.2" x14ac:dyDescent="0.2"/>
  </sheetData>
  <sheetProtection algorithmName="SHA-512" hashValue="y5gYJ8EI6otYipkL7ornwOQ5qVIEg8f0S95DMQZSLpQQRVQ4OzrIBdR0EfLVEUJ0MBfuZpR6Tx1heg1PqP+fDQ==" saltValue="wvub/CDzx3GXkBGHWyiKi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525</v>
      </c>
      <c r="G2" s="139"/>
      <c r="H2" s="140"/>
    </row>
    <row r="3" spans="1:8" x14ac:dyDescent="0.2">
      <c r="A3" s="136" t="s">
        <v>518</v>
      </c>
      <c r="B3" s="141"/>
      <c r="C3" s="142"/>
      <c r="D3" s="143">
        <v>72829</v>
      </c>
      <c r="E3" s="144"/>
      <c r="F3" s="145">
        <v>52068</v>
      </c>
      <c r="G3" s="146"/>
      <c r="H3" s="147"/>
    </row>
    <row r="4" spans="1:8" x14ac:dyDescent="0.2">
      <c r="A4" s="148"/>
      <c r="B4" s="149"/>
      <c r="C4" s="150"/>
      <c r="D4" s="151">
        <v>48653</v>
      </c>
      <c r="E4" s="152"/>
      <c r="F4" s="153">
        <v>26936</v>
      </c>
      <c r="G4" s="154"/>
      <c r="H4" s="155"/>
    </row>
    <row r="5" spans="1:8" x14ac:dyDescent="0.2">
      <c r="A5" s="136" t="s">
        <v>520</v>
      </c>
      <c r="B5" s="141"/>
      <c r="C5" s="142"/>
      <c r="D5" s="143">
        <v>74336</v>
      </c>
      <c r="E5" s="144"/>
      <c r="F5" s="145">
        <v>47161</v>
      </c>
      <c r="G5" s="146"/>
      <c r="H5" s="147"/>
    </row>
    <row r="6" spans="1:8" x14ac:dyDescent="0.2">
      <c r="A6" s="148"/>
      <c r="B6" s="149"/>
      <c r="C6" s="150"/>
      <c r="D6" s="151">
        <v>56971</v>
      </c>
      <c r="E6" s="152"/>
      <c r="F6" s="153">
        <v>24595</v>
      </c>
      <c r="G6" s="154"/>
      <c r="H6" s="155"/>
    </row>
    <row r="7" spans="1:8" x14ac:dyDescent="0.2">
      <c r="A7" s="136" t="s">
        <v>521</v>
      </c>
      <c r="B7" s="141"/>
      <c r="C7" s="142"/>
      <c r="D7" s="143">
        <v>30982</v>
      </c>
      <c r="E7" s="144"/>
      <c r="F7" s="145">
        <v>43423</v>
      </c>
      <c r="G7" s="146"/>
      <c r="H7" s="147"/>
    </row>
    <row r="8" spans="1:8" x14ac:dyDescent="0.2">
      <c r="A8" s="148"/>
      <c r="B8" s="149"/>
      <c r="C8" s="150"/>
      <c r="D8" s="151">
        <v>25247</v>
      </c>
      <c r="E8" s="152"/>
      <c r="F8" s="153">
        <v>22207</v>
      </c>
      <c r="G8" s="154"/>
      <c r="H8" s="155"/>
    </row>
    <row r="9" spans="1:8" x14ac:dyDescent="0.2">
      <c r="A9" s="136" t="s">
        <v>522</v>
      </c>
      <c r="B9" s="141"/>
      <c r="C9" s="142"/>
      <c r="D9" s="143">
        <v>24269</v>
      </c>
      <c r="E9" s="144"/>
      <c r="F9" s="145">
        <v>45265</v>
      </c>
      <c r="G9" s="146"/>
      <c r="H9" s="147"/>
    </row>
    <row r="10" spans="1:8" x14ac:dyDescent="0.2">
      <c r="A10" s="148"/>
      <c r="B10" s="149"/>
      <c r="C10" s="150"/>
      <c r="D10" s="151">
        <v>18681</v>
      </c>
      <c r="E10" s="152"/>
      <c r="F10" s="153">
        <v>22600</v>
      </c>
      <c r="G10" s="154"/>
      <c r="H10" s="155"/>
    </row>
    <row r="11" spans="1:8" x14ac:dyDescent="0.2">
      <c r="A11" s="136" t="s">
        <v>523</v>
      </c>
      <c r="B11" s="141"/>
      <c r="C11" s="142"/>
      <c r="D11" s="143">
        <v>33317</v>
      </c>
      <c r="E11" s="144"/>
      <c r="F11" s="145">
        <v>54621</v>
      </c>
      <c r="G11" s="146"/>
      <c r="H11" s="147"/>
    </row>
    <row r="12" spans="1:8" x14ac:dyDescent="0.2">
      <c r="A12" s="148"/>
      <c r="B12" s="149"/>
      <c r="C12" s="156"/>
      <c r="D12" s="151">
        <v>19749</v>
      </c>
      <c r="E12" s="152"/>
      <c r="F12" s="153">
        <v>30892</v>
      </c>
      <c r="G12" s="154"/>
      <c r="H12" s="155"/>
    </row>
    <row r="13" spans="1:8" x14ac:dyDescent="0.2">
      <c r="A13" s="136"/>
      <c r="B13" s="141"/>
      <c r="C13" s="157"/>
      <c r="D13" s="158">
        <v>47147</v>
      </c>
      <c r="E13" s="159"/>
      <c r="F13" s="160">
        <v>48508</v>
      </c>
      <c r="G13" s="161"/>
      <c r="H13" s="147"/>
    </row>
    <row r="14" spans="1:8" x14ac:dyDescent="0.2">
      <c r="A14" s="148"/>
      <c r="B14" s="149"/>
      <c r="C14" s="150"/>
      <c r="D14" s="151">
        <v>33860</v>
      </c>
      <c r="E14" s="152"/>
      <c r="F14" s="153">
        <v>25446</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4.79</v>
      </c>
      <c r="C19" s="162">
        <f>ROUND(VALUE(SUBSTITUTE(実質収支比率等に係る経年分析!G$48,"▲","-")),2)</f>
        <v>6.33</v>
      </c>
      <c r="D19" s="162">
        <f>ROUND(VALUE(SUBSTITUTE(実質収支比率等に係る経年分析!H$48,"▲","-")),2)</f>
        <v>7.07</v>
      </c>
      <c r="E19" s="162">
        <f>ROUND(VALUE(SUBSTITUTE(実質収支比率等に係る経年分析!I$48,"▲","-")),2)</f>
        <v>10.5</v>
      </c>
      <c r="F19" s="162">
        <f>ROUND(VALUE(SUBSTITUTE(実質収支比率等に係る経年分析!J$48,"▲","-")),2)</f>
        <v>11.72</v>
      </c>
    </row>
    <row r="20" spans="1:11" x14ac:dyDescent="0.2">
      <c r="A20" s="162" t="s">
        <v>53</v>
      </c>
      <c r="B20" s="162">
        <f>ROUND(VALUE(SUBSTITUTE(実質収支比率等に係る経年分析!F$47,"▲","-")),2)</f>
        <v>34.56</v>
      </c>
      <c r="C20" s="162">
        <f>ROUND(VALUE(SUBSTITUTE(実質収支比率等に係る経年分析!G$47,"▲","-")),2)</f>
        <v>40.380000000000003</v>
      </c>
      <c r="D20" s="162">
        <f>ROUND(VALUE(SUBSTITUTE(実質収支比率等に係る経年分析!H$47,"▲","-")),2)</f>
        <v>47.79</v>
      </c>
      <c r="E20" s="162">
        <f>ROUND(VALUE(SUBSTITUTE(実質収支比率等に係る経年分析!I$47,"▲","-")),2)</f>
        <v>51.45</v>
      </c>
      <c r="F20" s="162">
        <f>ROUND(VALUE(SUBSTITUTE(実質収支比率等に係る経年分析!J$47,"▲","-")),2)</f>
        <v>65.989999999999995</v>
      </c>
    </row>
    <row r="21" spans="1:11" x14ac:dyDescent="0.2">
      <c r="A21" s="162" t="s">
        <v>54</v>
      </c>
      <c r="B21" s="162">
        <f>IF(ISNUMBER(VALUE(SUBSTITUTE(実質収支比率等に係る経年分析!F$49,"▲","-"))),ROUND(VALUE(SUBSTITUTE(実質収支比率等に係る経年分析!F$49,"▲","-")),2),NA())</f>
        <v>-3.16</v>
      </c>
      <c r="C21" s="162">
        <f>IF(ISNUMBER(VALUE(SUBSTITUTE(実質収支比率等に係る経年分析!G$49,"▲","-"))),ROUND(VALUE(SUBSTITUTE(実質収支比率等に係る経年分析!G$49,"▲","-")),2),NA())</f>
        <v>7.13</v>
      </c>
      <c r="D21" s="162">
        <f>IF(ISNUMBER(VALUE(SUBSTITUTE(実質収支比率等に係る経年分析!H$49,"▲","-"))),ROUND(VALUE(SUBSTITUTE(実質収支比率等に係る経年分析!H$49,"▲","-")),2),NA())</f>
        <v>3.05</v>
      </c>
      <c r="E21" s="162">
        <f>IF(ISNUMBER(VALUE(SUBSTITUTE(実質収支比率等に係る経年分析!I$49,"▲","-"))),ROUND(VALUE(SUBSTITUTE(実質収支比率等に係る経年分析!I$49,"▲","-")),2),NA())</f>
        <v>3.68</v>
      </c>
      <c r="F21" s="162">
        <f>IF(ISNUMBER(VALUE(SUBSTITUTE(実質収支比率等に係る経年分析!J$49,"▲","-"))),ROUND(VALUE(SUBSTITUTE(実質収支比率等に係る経年分析!J$49,"▲","-")),2),NA())</f>
        <v>11.17</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地方卸売市場事業特別会計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0.01</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0.01</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0.01</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0.01</v>
      </c>
    </row>
    <row r="30" spans="1:11" x14ac:dyDescent="0.2">
      <c r="A30" s="163" t="str">
        <f>IF(連結実質赤字比率に係る赤字・黒字の構成分析!C$40="",NA(),連結実質赤字比率に係る赤字・黒字の構成分析!C$40)</f>
        <v>仙南夜間初期急患センター事業特別会計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0.08</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0.05</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0.11</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0.06</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0.05</v>
      </c>
    </row>
    <row r="31" spans="1:11" x14ac:dyDescent="0.2">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0.13</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0.05</v>
      </c>
    </row>
    <row r="32" spans="1:11" x14ac:dyDescent="0.2">
      <c r="A32" s="163" t="str">
        <f>IF(連結実質赤字比率に係る赤字・黒字の構成分析!C$38="",NA(),連結実質赤字比率に係る赤字・黒字の構成分析!C$38)</f>
        <v>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0.64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0.76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0.55000000000000004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0.61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0.51</v>
      </c>
    </row>
    <row r="33" spans="1:16" x14ac:dyDescent="0.2">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0.61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0.53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0.57999999999999996</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0.5</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0.51</v>
      </c>
    </row>
    <row r="34" spans="1:16" x14ac:dyDescent="0.2">
      <c r="A34" s="163" t="str">
        <f>IF(連結実質赤字比率に係る赤字・黒字の構成分析!C$36="",NA(),連結実質赤字比率に係る赤字・黒字の構成分析!C$36)</f>
        <v>公共下水道事業会計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2.68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3.56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4.71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6.16</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7.15</v>
      </c>
    </row>
    <row r="35" spans="1:16" x14ac:dyDescent="0.2">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6.27</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6.95</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10.42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11.66</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22.34</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21.25</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22.04</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21.88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20.82</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869</v>
      </c>
      <c r="E42" s="164"/>
      <c r="F42" s="164"/>
      <c r="G42" s="164">
        <f>'実質公債費比率（分子）の構造'!L$52</f>
        <v>849</v>
      </c>
      <c r="H42" s="164"/>
      <c r="I42" s="164"/>
      <c r="J42" s="164">
        <f>'実質公債費比率（分子）の構造'!M$52</f>
        <v>852</v>
      </c>
      <c r="K42" s="164"/>
      <c r="L42" s="164"/>
      <c r="M42" s="164">
        <f>'実質公債費比率（分子）の構造'!N$52</f>
        <v>864</v>
      </c>
      <c r="N42" s="164"/>
      <c r="O42" s="164"/>
      <c r="P42" s="164">
        <f>'実質公債費比率（分子）の構造'!O$52</f>
        <v>886</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264</v>
      </c>
      <c r="C45" s="164"/>
      <c r="D45" s="164"/>
      <c r="E45" s="164">
        <f>'実質公債費比率（分子）の構造'!L$49</f>
        <v>272</v>
      </c>
      <c r="F45" s="164"/>
      <c r="G45" s="164"/>
      <c r="H45" s="164">
        <f>'実質公債費比率（分子）の構造'!M$49</f>
        <v>265</v>
      </c>
      <c r="I45" s="164"/>
      <c r="J45" s="164"/>
      <c r="K45" s="164">
        <f>'実質公債費比率（分子）の構造'!N$49</f>
        <v>266</v>
      </c>
      <c r="L45" s="164"/>
      <c r="M45" s="164"/>
      <c r="N45" s="164">
        <f>'実質公債費比率（分子）の構造'!O$49</f>
        <v>273</v>
      </c>
      <c r="O45" s="164"/>
      <c r="P45" s="164"/>
    </row>
    <row r="46" spans="1:16" x14ac:dyDescent="0.2">
      <c r="A46" s="164" t="s">
        <v>64</v>
      </c>
      <c r="B46" s="164">
        <f>'実質公債費比率（分子）の構造'!K$48</f>
        <v>164</v>
      </c>
      <c r="C46" s="164"/>
      <c r="D46" s="164"/>
      <c r="E46" s="164">
        <f>'実質公債費比率（分子）の構造'!L$48</f>
        <v>153</v>
      </c>
      <c r="F46" s="164"/>
      <c r="G46" s="164"/>
      <c r="H46" s="164">
        <f>'実質公債費比率（分子）の構造'!M$48</f>
        <v>148</v>
      </c>
      <c r="I46" s="164"/>
      <c r="J46" s="164"/>
      <c r="K46" s="164">
        <f>'実質公債費比率（分子）の構造'!N$48</f>
        <v>196</v>
      </c>
      <c r="L46" s="164"/>
      <c r="M46" s="164"/>
      <c r="N46" s="164">
        <f>'実質公債費比率（分子）の構造'!O$48</f>
        <v>197</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453</v>
      </c>
      <c r="C49" s="164"/>
      <c r="D49" s="164"/>
      <c r="E49" s="164">
        <f>'実質公債費比率（分子）の構造'!L$45</f>
        <v>504</v>
      </c>
      <c r="F49" s="164"/>
      <c r="G49" s="164"/>
      <c r="H49" s="164">
        <f>'実質公債費比率（分子）の構造'!M$45</f>
        <v>609</v>
      </c>
      <c r="I49" s="164"/>
      <c r="J49" s="164"/>
      <c r="K49" s="164">
        <f>'実質公債費比率（分子）の構造'!N$45</f>
        <v>636</v>
      </c>
      <c r="L49" s="164"/>
      <c r="M49" s="164"/>
      <c r="N49" s="164">
        <f>'実質公債費比率（分子）の構造'!O$45</f>
        <v>665</v>
      </c>
      <c r="O49" s="164"/>
      <c r="P49" s="164"/>
    </row>
    <row r="50" spans="1:16" x14ac:dyDescent="0.2">
      <c r="A50" s="164" t="s">
        <v>67</v>
      </c>
      <c r="B50" s="164" t="e">
        <f>NA()</f>
        <v>#N/A</v>
      </c>
      <c r="C50" s="164">
        <f>IF(ISNUMBER('実質公債費比率（分子）の構造'!K$53),'実質公債費比率（分子）の構造'!K$53,NA())</f>
        <v>12</v>
      </c>
      <c r="D50" s="164" t="e">
        <f>NA()</f>
        <v>#N/A</v>
      </c>
      <c r="E50" s="164" t="e">
        <f>NA()</f>
        <v>#N/A</v>
      </c>
      <c r="F50" s="164">
        <f>IF(ISNUMBER('実質公債費比率（分子）の構造'!L$53),'実質公債費比率（分子）の構造'!L$53,NA())</f>
        <v>80</v>
      </c>
      <c r="G50" s="164" t="e">
        <f>NA()</f>
        <v>#N/A</v>
      </c>
      <c r="H50" s="164" t="e">
        <f>NA()</f>
        <v>#N/A</v>
      </c>
      <c r="I50" s="164">
        <f>IF(ISNUMBER('実質公債費比率（分子）の構造'!M$53),'実質公債費比率（分子）の構造'!M$53,NA())</f>
        <v>170</v>
      </c>
      <c r="J50" s="164" t="e">
        <f>NA()</f>
        <v>#N/A</v>
      </c>
      <c r="K50" s="164" t="e">
        <f>NA()</f>
        <v>#N/A</v>
      </c>
      <c r="L50" s="164">
        <f>IF(ISNUMBER('実質公債費比率（分子）の構造'!N$53),'実質公債費比率（分子）の構造'!N$53,NA())</f>
        <v>234</v>
      </c>
      <c r="M50" s="164" t="e">
        <f>NA()</f>
        <v>#N/A</v>
      </c>
      <c r="N50" s="164" t="e">
        <f>NA()</f>
        <v>#N/A</v>
      </c>
      <c r="O50" s="164">
        <f>IF(ISNUMBER('実質公債費比率（分子）の構造'!O$53),'実質公債費比率（分子）の構造'!O$53,NA())</f>
        <v>249</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8604</v>
      </c>
      <c r="E56" s="163"/>
      <c r="F56" s="163"/>
      <c r="G56" s="163">
        <f>'将来負担比率（分子）の構造'!J$52</f>
        <v>8692</v>
      </c>
      <c r="H56" s="163"/>
      <c r="I56" s="163"/>
      <c r="J56" s="163">
        <f>'将来負担比率（分子）の構造'!K$52</f>
        <v>8353</v>
      </c>
      <c r="K56" s="163"/>
      <c r="L56" s="163"/>
      <c r="M56" s="163">
        <f>'将来負担比率（分子）の構造'!L$52</f>
        <v>7843</v>
      </c>
      <c r="N56" s="163"/>
      <c r="O56" s="163"/>
      <c r="P56" s="163">
        <f>'将来負担比率（分子）の構造'!M$52</f>
        <v>7766</v>
      </c>
    </row>
    <row r="57" spans="1:16" x14ac:dyDescent="0.2">
      <c r="A57" s="163" t="s">
        <v>42</v>
      </c>
      <c r="B57" s="163"/>
      <c r="C57" s="163"/>
      <c r="D57" s="163">
        <f>'将来負担比率（分子）の構造'!I$51</f>
        <v>2017</v>
      </c>
      <c r="E57" s="163"/>
      <c r="F57" s="163"/>
      <c r="G57" s="163">
        <f>'将来負担比率（分子）の構造'!J$51</f>
        <v>2406</v>
      </c>
      <c r="H57" s="163"/>
      <c r="I57" s="163"/>
      <c r="J57" s="163">
        <f>'将来負担比率（分子）の構造'!K$51</f>
        <v>2338</v>
      </c>
      <c r="K57" s="163"/>
      <c r="L57" s="163"/>
      <c r="M57" s="163">
        <f>'将来負担比率（分子）の構造'!L$51</f>
        <v>1804</v>
      </c>
      <c r="N57" s="163"/>
      <c r="O57" s="163"/>
      <c r="P57" s="163">
        <f>'将来負担比率（分子）の構造'!M$51</f>
        <v>1697</v>
      </c>
    </row>
    <row r="58" spans="1:16" x14ac:dyDescent="0.2">
      <c r="A58" s="163" t="s">
        <v>41</v>
      </c>
      <c r="B58" s="163"/>
      <c r="C58" s="163"/>
      <c r="D58" s="163">
        <f>'将来負担比率（分子）の構造'!I$50</f>
        <v>3236</v>
      </c>
      <c r="E58" s="163"/>
      <c r="F58" s="163"/>
      <c r="G58" s="163">
        <f>'将来負担比率（分子）の構造'!J$50</f>
        <v>3860</v>
      </c>
      <c r="H58" s="163"/>
      <c r="I58" s="163"/>
      <c r="J58" s="163">
        <f>'将来負担比率（分子）の構造'!K$50</f>
        <v>4544</v>
      </c>
      <c r="K58" s="163"/>
      <c r="L58" s="163"/>
      <c r="M58" s="163">
        <f>'将来負担比率（分子）の構造'!L$50</f>
        <v>4756</v>
      </c>
      <c r="N58" s="163"/>
      <c r="O58" s="163"/>
      <c r="P58" s="163">
        <f>'将来負担比率（分子）の構造'!M$50</f>
        <v>5530</v>
      </c>
    </row>
    <row r="59" spans="1:16" x14ac:dyDescent="0.2">
      <c r="A59" s="163" t="s">
        <v>39</v>
      </c>
      <c r="B59" s="163">
        <f>'将来負担比率（分子）の構造'!I$49</f>
        <v>242</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f>'将来負担比率（分子）の構造'!M$49</f>
        <v>201</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832</v>
      </c>
      <c r="C62" s="163"/>
      <c r="D62" s="163"/>
      <c r="E62" s="163">
        <f>'将来負担比率（分子）の構造'!J$45</f>
        <v>810</v>
      </c>
      <c r="F62" s="163"/>
      <c r="G62" s="163"/>
      <c r="H62" s="163">
        <f>'将来負担比率（分子）の構造'!K$45</f>
        <v>811</v>
      </c>
      <c r="I62" s="163"/>
      <c r="J62" s="163"/>
      <c r="K62" s="163">
        <f>'将来負担比率（分子）の構造'!L$45</f>
        <v>794</v>
      </c>
      <c r="L62" s="163"/>
      <c r="M62" s="163"/>
      <c r="N62" s="163">
        <f>'将来負担比率（分子）の構造'!M$45</f>
        <v>839</v>
      </c>
      <c r="O62" s="163"/>
      <c r="P62" s="163"/>
    </row>
    <row r="63" spans="1:16" x14ac:dyDescent="0.2">
      <c r="A63" s="163" t="s">
        <v>34</v>
      </c>
      <c r="B63" s="163">
        <f>'将来負担比率（分子）の構造'!I$44</f>
        <v>4304</v>
      </c>
      <c r="C63" s="163"/>
      <c r="D63" s="163"/>
      <c r="E63" s="163">
        <f>'将来負担比率（分子）の構造'!J$44</f>
        <v>3965</v>
      </c>
      <c r="F63" s="163"/>
      <c r="G63" s="163"/>
      <c r="H63" s="163">
        <f>'将来負担比率（分子）の構造'!K$44</f>
        <v>3638</v>
      </c>
      <c r="I63" s="163"/>
      <c r="J63" s="163"/>
      <c r="K63" s="163">
        <f>'将来負担比率（分子）の構造'!L$44</f>
        <v>3369</v>
      </c>
      <c r="L63" s="163"/>
      <c r="M63" s="163"/>
      <c r="N63" s="163">
        <f>'将来負担比率（分子）の構造'!M$44</f>
        <v>3118</v>
      </c>
      <c r="O63" s="163"/>
      <c r="P63" s="163"/>
    </row>
    <row r="64" spans="1:16" x14ac:dyDescent="0.2">
      <c r="A64" s="163" t="s">
        <v>33</v>
      </c>
      <c r="B64" s="163">
        <f>'将来負担比率（分子）の構造'!I$43</f>
        <v>2715</v>
      </c>
      <c r="C64" s="163"/>
      <c r="D64" s="163"/>
      <c r="E64" s="163">
        <f>'将来負担比率（分子）の構造'!J$43</f>
        <v>2555</v>
      </c>
      <c r="F64" s="163"/>
      <c r="G64" s="163"/>
      <c r="H64" s="163">
        <f>'将来負担比率（分子）の構造'!K$43</f>
        <v>2472</v>
      </c>
      <c r="I64" s="163"/>
      <c r="J64" s="163"/>
      <c r="K64" s="163">
        <f>'将来負担比率（分子）の構造'!L$43</f>
        <v>2363</v>
      </c>
      <c r="L64" s="163"/>
      <c r="M64" s="163"/>
      <c r="N64" s="163">
        <f>'将来負担比率（分子）の構造'!M$43</f>
        <v>2434</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8376</v>
      </c>
      <c r="C66" s="163"/>
      <c r="D66" s="163"/>
      <c r="E66" s="163">
        <f>'将来負担比率（分子）の構造'!J$41</f>
        <v>8739</v>
      </c>
      <c r="F66" s="163"/>
      <c r="G66" s="163"/>
      <c r="H66" s="163">
        <f>'将来負担比率（分子）の構造'!K$41</f>
        <v>8243</v>
      </c>
      <c r="I66" s="163"/>
      <c r="J66" s="163"/>
      <c r="K66" s="163">
        <f>'将来負担比率（分子）の構造'!L$41</f>
        <v>7699</v>
      </c>
      <c r="L66" s="163"/>
      <c r="M66" s="163"/>
      <c r="N66" s="163">
        <f>'将来負担比率（分子）の構造'!M$41</f>
        <v>7382</v>
      </c>
      <c r="O66" s="163"/>
      <c r="P66" s="163"/>
    </row>
    <row r="67" spans="1:16" x14ac:dyDescent="0.2">
      <c r="A67" s="163" t="s">
        <v>71</v>
      </c>
      <c r="B67" s="163" t="e">
        <f>NA()</f>
        <v>#N/A</v>
      </c>
      <c r="C67" s="163">
        <f>IF(ISNUMBER('将来負担比率（分子）の構造'!I$53), IF('将来負担比率（分子）の構造'!I$53 &lt; 0, 0, '将来負担比率（分子）の構造'!I$53), NA())</f>
        <v>2612</v>
      </c>
      <c r="D67" s="163" t="e">
        <f>NA()</f>
        <v>#N/A</v>
      </c>
      <c r="E67" s="163" t="e">
        <f>NA()</f>
        <v>#N/A</v>
      </c>
      <c r="F67" s="163">
        <f>IF(ISNUMBER('将来負担比率（分子）の構造'!J$53), IF('将来負担比率（分子）の構造'!J$53 &lt; 0, 0, '将来負担比率（分子）の構造'!J$53), NA())</f>
        <v>1111</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2642</v>
      </c>
      <c r="C72" s="167">
        <f>基金残高に係る経年分析!G55</f>
        <v>2899</v>
      </c>
      <c r="D72" s="167">
        <f>基金残高に係る経年分析!H55</f>
        <v>3859</v>
      </c>
    </row>
    <row r="73" spans="1:16" x14ac:dyDescent="0.2">
      <c r="A73" s="166" t="s">
        <v>74</v>
      </c>
      <c r="B73" s="167">
        <f>基金残高に係る経年分析!F56</f>
        <v>27</v>
      </c>
      <c r="C73" s="167">
        <f>基金残高に係る経年分析!G56</f>
        <v>74</v>
      </c>
      <c r="D73" s="167">
        <f>基金残高に係る経年分析!H56</f>
        <v>95</v>
      </c>
    </row>
    <row r="74" spans="1:16" x14ac:dyDescent="0.2">
      <c r="A74" s="166" t="s">
        <v>75</v>
      </c>
      <c r="B74" s="167">
        <f>基金残高に係る経年分析!F57</f>
        <v>803</v>
      </c>
      <c r="C74" s="167">
        <f>基金残高に係る経年分析!G57</f>
        <v>635</v>
      </c>
      <c r="D74" s="167">
        <f>基金残高に係る経年分析!H57</f>
        <v>529</v>
      </c>
    </row>
  </sheetData>
  <sheetProtection algorithmName="SHA-512" hashValue="dQhtc2y8tHTCylu+PvDPT5XozaH3iO+EiwRIILVj/vFenqz2eYz3NqMUJkReoQflCahRdtyK4TmYiRPavjvffg==" saltValue="Xr3O8rJNy6nXkn/JXejDv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201</v>
      </c>
      <c r="DI1" s="603"/>
      <c r="DJ1" s="603"/>
      <c r="DK1" s="603"/>
      <c r="DL1" s="603"/>
      <c r="DM1" s="603"/>
      <c r="DN1" s="604"/>
      <c r="DO1" s="202"/>
      <c r="DP1" s="602" t="s">
        <v>202</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203</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204</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205</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206</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207</v>
      </c>
      <c r="S4" s="606"/>
      <c r="T4" s="606"/>
      <c r="U4" s="606"/>
      <c r="V4" s="606"/>
      <c r="W4" s="606"/>
      <c r="X4" s="606"/>
      <c r="Y4" s="607"/>
      <c r="Z4" s="605" t="s">
        <v>208</v>
      </c>
      <c r="AA4" s="606"/>
      <c r="AB4" s="606"/>
      <c r="AC4" s="607"/>
      <c r="AD4" s="605" t="s">
        <v>209</v>
      </c>
      <c r="AE4" s="606"/>
      <c r="AF4" s="606"/>
      <c r="AG4" s="606"/>
      <c r="AH4" s="606"/>
      <c r="AI4" s="606"/>
      <c r="AJ4" s="606"/>
      <c r="AK4" s="607"/>
      <c r="AL4" s="605" t="s">
        <v>208</v>
      </c>
      <c r="AM4" s="606"/>
      <c r="AN4" s="606"/>
      <c r="AO4" s="607"/>
      <c r="AP4" s="608" t="s">
        <v>210</v>
      </c>
      <c r="AQ4" s="608"/>
      <c r="AR4" s="608"/>
      <c r="AS4" s="608"/>
      <c r="AT4" s="608"/>
      <c r="AU4" s="608"/>
      <c r="AV4" s="608"/>
      <c r="AW4" s="608"/>
      <c r="AX4" s="608"/>
      <c r="AY4" s="608"/>
      <c r="AZ4" s="608"/>
      <c r="BA4" s="608"/>
      <c r="BB4" s="608"/>
      <c r="BC4" s="608"/>
      <c r="BD4" s="608"/>
      <c r="BE4" s="608"/>
      <c r="BF4" s="608"/>
      <c r="BG4" s="608" t="s">
        <v>211</v>
      </c>
      <c r="BH4" s="608"/>
      <c r="BI4" s="608"/>
      <c r="BJ4" s="608"/>
      <c r="BK4" s="608"/>
      <c r="BL4" s="608"/>
      <c r="BM4" s="608"/>
      <c r="BN4" s="608"/>
      <c r="BO4" s="608" t="s">
        <v>208</v>
      </c>
      <c r="BP4" s="608"/>
      <c r="BQ4" s="608"/>
      <c r="BR4" s="608"/>
      <c r="BS4" s="608" t="s">
        <v>212</v>
      </c>
      <c r="BT4" s="608"/>
      <c r="BU4" s="608"/>
      <c r="BV4" s="608"/>
      <c r="BW4" s="608"/>
      <c r="BX4" s="608"/>
      <c r="BY4" s="608"/>
      <c r="BZ4" s="608"/>
      <c r="CA4" s="608"/>
      <c r="CB4" s="608"/>
      <c r="CD4" s="605" t="s">
        <v>213</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214</v>
      </c>
      <c r="C5" s="610"/>
      <c r="D5" s="610"/>
      <c r="E5" s="610"/>
      <c r="F5" s="610"/>
      <c r="G5" s="610"/>
      <c r="H5" s="610"/>
      <c r="I5" s="610"/>
      <c r="J5" s="610"/>
      <c r="K5" s="610"/>
      <c r="L5" s="610"/>
      <c r="M5" s="610"/>
      <c r="N5" s="610"/>
      <c r="O5" s="610"/>
      <c r="P5" s="610"/>
      <c r="Q5" s="611"/>
      <c r="R5" s="612">
        <v>3109438</v>
      </c>
      <c r="S5" s="613"/>
      <c r="T5" s="613"/>
      <c r="U5" s="613"/>
      <c r="V5" s="613"/>
      <c r="W5" s="613"/>
      <c r="X5" s="613"/>
      <c r="Y5" s="614"/>
      <c r="Z5" s="615">
        <v>24.4</v>
      </c>
      <c r="AA5" s="615"/>
      <c r="AB5" s="615"/>
      <c r="AC5" s="615"/>
      <c r="AD5" s="616">
        <v>2865913</v>
      </c>
      <c r="AE5" s="616"/>
      <c r="AF5" s="616"/>
      <c r="AG5" s="616"/>
      <c r="AH5" s="616"/>
      <c r="AI5" s="616"/>
      <c r="AJ5" s="616"/>
      <c r="AK5" s="616"/>
      <c r="AL5" s="617">
        <v>48.3</v>
      </c>
      <c r="AM5" s="618"/>
      <c r="AN5" s="618"/>
      <c r="AO5" s="619"/>
      <c r="AP5" s="609" t="s">
        <v>215</v>
      </c>
      <c r="AQ5" s="610"/>
      <c r="AR5" s="610"/>
      <c r="AS5" s="610"/>
      <c r="AT5" s="610"/>
      <c r="AU5" s="610"/>
      <c r="AV5" s="610"/>
      <c r="AW5" s="610"/>
      <c r="AX5" s="610"/>
      <c r="AY5" s="610"/>
      <c r="AZ5" s="610"/>
      <c r="BA5" s="610"/>
      <c r="BB5" s="610"/>
      <c r="BC5" s="610"/>
      <c r="BD5" s="610"/>
      <c r="BE5" s="610"/>
      <c r="BF5" s="611"/>
      <c r="BG5" s="623">
        <v>2859763</v>
      </c>
      <c r="BH5" s="624"/>
      <c r="BI5" s="624"/>
      <c r="BJ5" s="624"/>
      <c r="BK5" s="624"/>
      <c r="BL5" s="624"/>
      <c r="BM5" s="624"/>
      <c r="BN5" s="625"/>
      <c r="BO5" s="626">
        <v>92</v>
      </c>
      <c r="BP5" s="626"/>
      <c r="BQ5" s="626"/>
      <c r="BR5" s="626"/>
      <c r="BS5" s="627" t="s">
        <v>121</v>
      </c>
      <c r="BT5" s="627"/>
      <c r="BU5" s="627"/>
      <c r="BV5" s="627"/>
      <c r="BW5" s="627"/>
      <c r="BX5" s="627"/>
      <c r="BY5" s="627"/>
      <c r="BZ5" s="627"/>
      <c r="CA5" s="627"/>
      <c r="CB5" s="631"/>
      <c r="CD5" s="605" t="s">
        <v>210</v>
      </c>
      <c r="CE5" s="606"/>
      <c r="CF5" s="606"/>
      <c r="CG5" s="606"/>
      <c r="CH5" s="606"/>
      <c r="CI5" s="606"/>
      <c r="CJ5" s="606"/>
      <c r="CK5" s="606"/>
      <c r="CL5" s="606"/>
      <c r="CM5" s="606"/>
      <c r="CN5" s="606"/>
      <c r="CO5" s="606"/>
      <c r="CP5" s="606"/>
      <c r="CQ5" s="607"/>
      <c r="CR5" s="605" t="s">
        <v>216</v>
      </c>
      <c r="CS5" s="606"/>
      <c r="CT5" s="606"/>
      <c r="CU5" s="606"/>
      <c r="CV5" s="606"/>
      <c r="CW5" s="606"/>
      <c r="CX5" s="606"/>
      <c r="CY5" s="607"/>
      <c r="CZ5" s="605" t="s">
        <v>208</v>
      </c>
      <c r="DA5" s="606"/>
      <c r="DB5" s="606"/>
      <c r="DC5" s="607"/>
      <c r="DD5" s="605" t="s">
        <v>217</v>
      </c>
      <c r="DE5" s="606"/>
      <c r="DF5" s="606"/>
      <c r="DG5" s="606"/>
      <c r="DH5" s="606"/>
      <c r="DI5" s="606"/>
      <c r="DJ5" s="606"/>
      <c r="DK5" s="606"/>
      <c r="DL5" s="606"/>
      <c r="DM5" s="606"/>
      <c r="DN5" s="606"/>
      <c r="DO5" s="606"/>
      <c r="DP5" s="607"/>
      <c r="DQ5" s="605" t="s">
        <v>218</v>
      </c>
      <c r="DR5" s="606"/>
      <c r="DS5" s="606"/>
      <c r="DT5" s="606"/>
      <c r="DU5" s="606"/>
      <c r="DV5" s="606"/>
      <c r="DW5" s="606"/>
      <c r="DX5" s="606"/>
      <c r="DY5" s="606"/>
      <c r="DZ5" s="606"/>
      <c r="EA5" s="606"/>
      <c r="EB5" s="606"/>
      <c r="EC5" s="607"/>
    </row>
    <row r="6" spans="2:143" ht="11.25" customHeight="1" x14ac:dyDescent="0.2">
      <c r="B6" s="620" t="s">
        <v>219</v>
      </c>
      <c r="C6" s="621"/>
      <c r="D6" s="621"/>
      <c r="E6" s="621"/>
      <c r="F6" s="621"/>
      <c r="G6" s="621"/>
      <c r="H6" s="621"/>
      <c r="I6" s="621"/>
      <c r="J6" s="621"/>
      <c r="K6" s="621"/>
      <c r="L6" s="621"/>
      <c r="M6" s="621"/>
      <c r="N6" s="621"/>
      <c r="O6" s="621"/>
      <c r="P6" s="621"/>
      <c r="Q6" s="622"/>
      <c r="R6" s="623">
        <v>85593</v>
      </c>
      <c r="S6" s="624"/>
      <c r="T6" s="624"/>
      <c r="U6" s="624"/>
      <c r="V6" s="624"/>
      <c r="W6" s="624"/>
      <c r="X6" s="624"/>
      <c r="Y6" s="625"/>
      <c r="Z6" s="626">
        <v>0.7</v>
      </c>
      <c r="AA6" s="626"/>
      <c r="AB6" s="626"/>
      <c r="AC6" s="626"/>
      <c r="AD6" s="627">
        <v>85593</v>
      </c>
      <c r="AE6" s="627"/>
      <c r="AF6" s="627"/>
      <c r="AG6" s="627"/>
      <c r="AH6" s="627"/>
      <c r="AI6" s="627"/>
      <c r="AJ6" s="627"/>
      <c r="AK6" s="627"/>
      <c r="AL6" s="628">
        <v>1.4</v>
      </c>
      <c r="AM6" s="629"/>
      <c r="AN6" s="629"/>
      <c r="AO6" s="630"/>
      <c r="AP6" s="620" t="s">
        <v>220</v>
      </c>
      <c r="AQ6" s="621"/>
      <c r="AR6" s="621"/>
      <c r="AS6" s="621"/>
      <c r="AT6" s="621"/>
      <c r="AU6" s="621"/>
      <c r="AV6" s="621"/>
      <c r="AW6" s="621"/>
      <c r="AX6" s="621"/>
      <c r="AY6" s="621"/>
      <c r="AZ6" s="621"/>
      <c r="BA6" s="621"/>
      <c r="BB6" s="621"/>
      <c r="BC6" s="621"/>
      <c r="BD6" s="621"/>
      <c r="BE6" s="621"/>
      <c r="BF6" s="622"/>
      <c r="BG6" s="623">
        <v>2859763</v>
      </c>
      <c r="BH6" s="624"/>
      <c r="BI6" s="624"/>
      <c r="BJ6" s="624"/>
      <c r="BK6" s="624"/>
      <c r="BL6" s="624"/>
      <c r="BM6" s="624"/>
      <c r="BN6" s="625"/>
      <c r="BO6" s="626">
        <v>92</v>
      </c>
      <c r="BP6" s="626"/>
      <c r="BQ6" s="626"/>
      <c r="BR6" s="626"/>
      <c r="BS6" s="627" t="s">
        <v>121</v>
      </c>
      <c r="BT6" s="627"/>
      <c r="BU6" s="627"/>
      <c r="BV6" s="627"/>
      <c r="BW6" s="627"/>
      <c r="BX6" s="627"/>
      <c r="BY6" s="627"/>
      <c r="BZ6" s="627"/>
      <c r="CA6" s="627"/>
      <c r="CB6" s="631"/>
      <c r="CD6" s="609" t="s">
        <v>221</v>
      </c>
      <c r="CE6" s="610"/>
      <c r="CF6" s="610"/>
      <c r="CG6" s="610"/>
      <c r="CH6" s="610"/>
      <c r="CI6" s="610"/>
      <c r="CJ6" s="610"/>
      <c r="CK6" s="610"/>
      <c r="CL6" s="610"/>
      <c r="CM6" s="610"/>
      <c r="CN6" s="610"/>
      <c r="CO6" s="610"/>
      <c r="CP6" s="610"/>
      <c r="CQ6" s="611"/>
      <c r="CR6" s="623">
        <v>109522</v>
      </c>
      <c r="CS6" s="624"/>
      <c r="CT6" s="624"/>
      <c r="CU6" s="624"/>
      <c r="CV6" s="624"/>
      <c r="CW6" s="624"/>
      <c r="CX6" s="624"/>
      <c r="CY6" s="625"/>
      <c r="CZ6" s="617">
        <v>0.9</v>
      </c>
      <c r="DA6" s="618"/>
      <c r="DB6" s="618"/>
      <c r="DC6" s="634"/>
      <c r="DD6" s="632" t="s">
        <v>121</v>
      </c>
      <c r="DE6" s="624"/>
      <c r="DF6" s="624"/>
      <c r="DG6" s="624"/>
      <c r="DH6" s="624"/>
      <c r="DI6" s="624"/>
      <c r="DJ6" s="624"/>
      <c r="DK6" s="624"/>
      <c r="DL6" s="624"/>
      <c r="DM6" s="624"/>
      <c r="DN6" s="624"/>
      <c r="DO6" s="624"/>
      <c r="DP6" s="625"/>
      <c r="DQ6" s="632">
        <v>109522</v>
      </c>
      <c r="DR6" s="624"/>
      <c r="DS6" s="624"/>
      <c r="DT6" s="624"/>
      <c r="DU6" s="624"/>
      <c r="DV6" s="624"/>
      <c r="DW6" s="624"/>
      <c r="DX6" s="624"/>
      <c r="DY6" s="624"/>
      <c r="DZ6" s="624"/>
      <c r="EA6" s="624"/>
      <c r="EB6" s="624"/>
      <c r="EC6" s="633"/>
    </row>
    <row r="7" spans="2:143" ht="11.25" customHeight="1" x14ac:dyDescent="0.2">
      <c r="B7" s="620" t="s">
        <v>222</v>
      </c>
      <c r="C7" s="621"/>
      <c r="D7" s="621"/>
      <c r="E7" s="621"/>
      <c r="F7" s="621"/>
      <c r="G7" s="621"/>
      <c r="H7" s="621"/>
      <c r="I7" s="621"/>
      <c r="J7" s="621"/>
      <c r="K7" s="621"/>
      <c r="L7" s="621"/>
      <c r="M7" s="621"/>
      <c r="N7" s="621"/>
      <c r="O7" s="621"/>
      <c r="P7" s="621"/>
      <c r="Q7" s="622"/>
      <c r="R7" s="623">
        <v>1020</v>
      </c>
      <c r="S7" s="624"/>
      <c r="T7" s="624"/>
      <c r="U7" s="624"/>
      <c r="V7" s="624"/>
      <c r="W7" s="624"/>
      <c r="X7" s="624"/>
      <c r="Y7" s="625"/>
      <c r="Z7" s="626">
        <v>0</v>
      </c>
      <c r="AA7" s="626"/>
      <c r="AB7" s="626"/>
      <c r="AC7" s="626"/>
      <c r="AD7" s="627">
        <v>1020</v>
      </c>
      <c r="AE7" s="627"/>
      <c r="AF7" s="627"/>
      <c r="AG7" s="627"/>
      <c r="AH7" s="627"/>
      <c r="AI7" s="627"/>
      <c r="AJ7" s="627"/>
      <c r="AK7" s="627"/>
      <c r="AL7" s="628">
        <v>0</v>
      </c>
      <c r="AM7" s="629"/>
      <c r="AN7" s="629"/>
      <c r="AO7" s="630"/>
      <c r="AP7" s="620" t="s">
        <v>223</v>
      </c>
      <c r="AQ7" s="621"/>
      <c r="AR7" s="621"/>
      <c r="AS7" s="621"/>
      <c r="AT7" s="621"/>
      <c r="AU7" s="621"/>
      <c r="AV7" s="621"/>
      <c r="AW7" s="621"/>
      <c r="AX7" s="621"/>
      <c r="AY7" s="621"/>
      <c r="AZ7" s="621"/>
      <c r="BA7" s="621"/>
      <c r="BB7" s="621"/>
      <c r="BC7" s="621"/>
      <c r="BD7" s="621"/>
      <c r="BE7" s="621"/>
      <c r="BF7" s="622"/>
      <c r="BG7" s="623">
        <v>1276229</v>
      </c>
      <c r="BH7" s="624"/>
      <c r="BI7" s="624"/>
      <c r="BJ7" s="624"/>
      <c r="BK7" s="624"/>
      <c r="BL7" s="624"/>
      <c r="BM7" s="624"/>
      <c r="BN7" s="625"/>
      <c r="BO7" s="626">
        <v>41</v>
      </c>
      <c r="BP7" s="626"/>
      <c r="BQ7" s="626"/>
      <c r="BR7" s="626"/>
      <c r="BS7" s="627" t="s">
        <v>121</v>
      </c>
      <c r="BT7" s="627"/>
      <c r="BU7" s="627"/>
      <c r="BV7" s="627"/>
      <c r="BW7" s="627"/>
      <c r="BX7" s="627"/>
      <c r="BY7" s="627"/>
      <c r="BZ7" s="627"/>
      <c r="CA7" s="627"/>
      <c r="CB7" s="631"/>
      <c r="CD7" s="620" t="s">
        <v>224</v>
      </c>
      <c r="CE7" s="621"/>
      <c r="CF7" s="621"/>
      <c r="CG7" s="621"/>
      <c r="CH7" s="621"/>
      <c r="CI7" s="621"/>
      <c r="CJ7" s="621"/>
      <c r="CK7" s="621"/>
      <c r="CL7" s="621"/>
      <c r="CM7" s="621"/>
      <c r="CN7" s="621"/>
      <c r="CO7" s="621"/>
      <c r="CP7" s="621"/>
      <c r="CQ7" s="622"/>
      <c r="CR7" s="623">
        <v>3138594</v>
      </c>
      <c r="CS7" s="624"/>
      <c r="CT7" s="624"/>
      <c r="CU7" s="624"/>
      <c r="CV7" s="624"/>
      <c r="CW7" s="624"/>
      <c r="CX7" s="624"/>
      <c r="CY7" s="625"/>
      <c r="CZ7" s="626">
        <v>26.1</v>
      </c>
      <c r="DA7" s="626"/>
      <c r="DB7" s="626"/>
      <c r="DC7" s="626"/>
      <c r="DD7" s="632">
        <v>23486</v>
      </c>
      <c r="DE7" s="624"/>
      <c r="DF7" s="624"/>
      <c r="DG7" s="624"/>
      <c r="DH7" s="624"/>
      <c r="DI7" s="624"/>
      <c r="DJ7" s="624"/>
      <c r="DK7" s="624"/>
      <c r="DL7" s="624"/>
      <c r="DM7" s="624"/>
      <c r="DN7" s="624"/>
      <c r="DO7" s="624"/>
      <c r="DP7" s="625"/>
      <c r="DQ7" s="632">
        <v>3012825</v>
      </c>
      <c r="DR7" s="624"/>
      <c r="DS7" s="624"/>
      <c r="DT7" s="624"/>
      <c r="DU7" s="624"/>
      <c r="DV7" s="624"/>
      <c r="DW7" s="624"/>
      <c r="DX7" s="624"/>
      <c r="DY7" s="624"/>
      <c r="DZ7" s="624"/>
      <c r="EA7" s="624"/>
      <c r="EB7" s="624"/>
      <c r="EC7" s="633"/>
    </row>
    <row r="8" spans="2:143" ht="11.25" customHeight="1" x14ac:dyDescent="0.2">
      <c r="B8" s="620" t="s">
        <v>225</v>
      </c>
      <c r="C8" s="621"/>
      <c r="D8" s="621"/>
      <c r="E8" s="621"/>
      <c r="F8" s="621"/>
      <c r="G8" s="621"/>
      <c r="H8" s="621"/>
      <c r="I8" s="621"/>
      <c r="J8" s="621"/>
      <c r="K8" s="621"/>
      <c r="L8" s="621"/>
      <c r="M8" s="621"/>
      <c r="N8" s="621"/>
      <c r="O8" s="621"/>
      <c r="P8" s="621"/>
      <c r="Q8" s="622"/>
      <c r="R8" s="623">
        <v>17442</v>
      </c>
      <c r="S8" s="624"/>
      <c r="T8" s="624"/>
      <c r="U8" s="624"/>
      <c r="V8" s="624"/>
      <c r="W8" s="624"/>
      <c r="X8" s="624"/>
      <c r="Y8" s="625"/>
      <c r="Z8" s="626">
        <v>0.1</v>
      </c>
      <c r="AA8" s="626"/>
      <c r="AB8" s="626"/>
      <c r="AC8" s="626"/>
      <c r="AD8" s="627">
        <v>17442</v>
      </c>
      <c r="AE8" s="627"/>
      <c r="AF8" s="627"/>
      <c r="AG8" s="627"/>
      <c r="AH8" s="627"/>
      <c r="AI8" s="627"/>
      <c r="AJ8" s="627"/>
      <c r="AK8" s="627"/>
      <c r="AL8" s="628">
        <v>0.3</v>
      </c>
      <c r="AM8" s="629"/>
      <c r="AN8" s="629"/>
      <c r="AO8" s="630"/>
      <c r="AP8" s="620" t="s">
        <v>226</v>
      </c>
      <c r="AQ8" s="621"/>
      <c r="AR8" s="621"/>
      <c r="AS8" s="621"/>
      <c r="AT8" s="621"/>
      <c r="AU8" s="621"/>
      <c r="AV8" s="621"/>
      <c r="AW8" s="621"/>
      <c r="AX8" s="621"/>
      <c r="AY8" s="621"/>
      <c r="AZ8" s="621"/>
      <c r="BA8" s="621"/>
      <c r="BB8" s="621"/>
      <c r="BC8" s="621"/>
      <c r="BD8" s="621"/>
      <c r="BE8" s="621"/>
      <c r="BF8" s="622"/>
      <c r="BG8" s="623">
        <v>38294</v>
      </c>
      <c r="BH8" s="624"/>
      <c r="BI8" s="624"/>
      <c r="BJ8" s="624"/>
      <c r="BK8" s="624"/>
      <c r="BL8" s="624"/>
      <c r="BM8" s="624"/>
      <c r="BN8" s="625"/>
      <c r="BO8" s="626">
        <v>1.2</v>
      </c>
      <c r="BP8" s="626"/>
      <c r="BQ8" s="626"/>
      <c r="BR8" s="626"/>
      <c r="BS8" s="627" t="s">
        <v>121</v>
      </c>
      <c r="BT8" s="627"/>
      <c r="BU8" s="627"/>
      <c r="BV8" s="627"/>
      <c r="BW8" s="627"/>
      <c r="BX8" s="627"/>
      <c r="BY8" s="627"/>
      <c r="BZ8" s="627"/>
      <c r="CA8" s="627"/>
      <c r="CB8" s="631"/>
      <c r="CD8" s="620" t="s">
        <v>227</v>
      </c>
      <c r="CE8" s="621"/>
      <c r="CF8" s="621"/>
      <c r="CG8" s="621"/>
      <c r="CH8" s="621"/>
      <c r="CI8" s="621"/>
      <c r="CJ8" s="621"/>
      <c r="CK8" s="621"/>
      <c r="CL8" s="621"/>
      <c r="CM8" s="621"/>
      <c r="CN8" s="621"/>
      <c r="CO8" s="621"/>
      <c r="CP8" s="621"/>
      <c r="CQ8" s="622"/>
      <c r="CR8" s="623">
        <v>3585755</v>
      </c>
      <c r="CS8" s="624"/>
      <c r="CT8" s="624"/>
      <c r="CU8" s="624"/>
      <c r="CV8" s="624"/>
      <c r="CW8" s="624"/>
      <c r="CX8" s="624"/>
      <c r="CY8" s="625"/>
      <c r="CZ8" s="626">
        <v>29.8</v>
      </c>
      <c r="DA8" s="626"/>
      <c r="DB8" s="626"/>
      <c r="DC8" s="626"/>
      <c r="DD8" s="632">
        <v>16703</v>
      </c>
      <c r="DE8" s="624"/>
      <c r="DF8" s="624"/>
      <c r="DG8" s="624"/>
      <c r="DH8" s="624"/>
      <c r="DI8" s="624"/>
      <c r="DJ8" s="624"/>
      <c r="DK8" s="624"/>
      <c r="DL8" s="624"/>
      <c r="DM8" s="624"/>
      <c r="DN8" s="624"/>
      <c r="DO8" s="624"/>
      <c r="DP8" s="625"/>
      <c r="DQ8" s="632">
        <v>1933562</v>
      </c>
      <c r="DR8" s="624"/>
      <c r="DS8" s="624"/>
      <c r="DT8" s="624"/>
      <c r="DU8" s="624"/>
      <c r="DV8" s="624"/>
      <c r="DW8" s="624"/>
      <c r="DX8" s="624"/>
      <c r="DY8" s="624"/>
      <c r="DZ8" s="624"/>
      <c r="EA8" s="624"/>
      <c r="EB8" s="624"/>
      <c r="EC8" s="633"/>
    </row>
    <row r="9" spans="2:143" ht="11.25" customHeight="1" x14ac:dyDescent="0.2">
      <c r="B9" s="620" t="s">
        <v>228</v>
      </c>
      <c r="C9" s="621"/>
      <c r="D9" s="621"/>
      <c r="E9" s="621"/>
      <c r="F9" s="621"/>
      <c r="G9" s="621"/>
      <c r="H9" s="621"/>
      <c r="I9" s="621"/>
      <c r="J9" s="621"/>
      <c r="K9" s="621"/>
      <c r="L9" s="621"/>
      <c r="M9" s="621"/>
      <c r="N9" s="621"/>
      <c r="O9" s="621"/>
      <c r="P9" s="621"/>
      <c r="Q9" s="622"/>
      <c r="R9" s="623">
        <v>23309</v>
      </c>
      <c r="S9" s="624"/>
      <c r="T9" s="624"/>
      <c r="U9" s="624"/>
      <c r="V9" s="624"/>
      <c r="W9" s="624"/>
      <c r="X9" s="624"/>
      <c r="Y9" s="625"/>
      <c r="Z9" s="626">
        <v>0.2</v>
      </c>
      <c r="AA9" s="626"/>
      <c r="AB9" s="626"/>
      <c r="AC9" s="626"/>
      <c r="AD9" s="627">
        <v>23309</v>
      </c>
      <c r="AE9" s="627"/>
      <c r="AF9" s="627"/>
      <c r="AG9" s="627"/>
      <c r="AH9" s="627"/>
      <c r="AI9" s="627"/>
      <c r="AJ9" s="627"/>
      <c r="AK9" s="627"/>
      <c r="AL9" s="628">
        <v>0.4</v>
      </c>
      <c r="AM9" s="629"/>
      <c r="AN9" s="629"/>
      <c r="AO9" s="630"/>
      <c r="AP9" s="620" t="s">
        <v>229</v>
      </c>
      <c r="AQ9" s="621"/>
      <c r="AR9" s="621"/>
      <c r="AS9" s="621"/>
      <c r="AT9" s="621"/>
      <c r="AU9" s="621"/>
      <c r="AV9" s="621"/>
      <c r="AW9" s="621"/>
      <c r="AX9" s="621"/>
      <c r="AY9" s="621"/>
      <c r="AZ9" s="621"/>
      <c r="BA9" s="621"/>
      <c r="BB9" s="621"/>
      <c r="BC9" s="621"/>
      <c r="BD9" s="621"/>
      <c r="BE9" s="621"/>
      <c r="BF9" s="622"/>
      <c r="BG9" s="623">
        <v>1072467</v>
      </c>
      <c r="BH9" s="624"/>
      <c r="BI9" s="624"/>
      <c r="BJ9" s="624"/>
      <c r="BK9" s="624"/>
      <c r="BL9" s="624"/>
      <c r="BM9" s="624"/>
      <c r="BN9" s="625"/>
      <c r="BO9" s="626">
        <v>34.5</v>
      </c>
      <c r="BP9" s="626"/>
      <c r="BQ9" s="626"/>
      <c r="BR9" s="626"/>
      <c r="BS9" s="627" t="s">
        <v>121</v>
      </c>
      <c r="BT9" s="627"/>
      <c r="BU9" s="627"/>
      <c r="BV9" s="627"/>
      <c r="BW9" s="627"/>
      <c r="BX9" s="627"/>
      <c r="BY9" s="627"/>
      <c r="BZ9" s="627"/>
      <c r="CA9" s="627"/>
      <c r="CB9" s="631"/>
      <c r="CD9" s="620" t="s">
        <v>230</v>
      </c>
      <c r="CE9" s="621"/>
      <c r="CF9" s="621"/>
      <c r="CG9" s="621"/>
      <c r="CH9" s="621"/>
      <c r="CI9" s="621"/>
      <c r="CJ9" s="621"/>
      <c r="CK9" s="621"/>
      <c r="CL9" s="621"/>
      <c r="CM9" s="621"/>
      <c r="CN9" s="621"/>
      <c r="CO9" s="621"/>
      <c r="CP9" s="621"/>
      <c r="CQ9" s="622"/>
      <c r="CR9" s="623">
        <v>1274162</v>
      </c>
      <c r="CS9" s="624"/>
      <c r="CT9" s="624"/>
      <c r="CU9" s="624"/>
      <c r="CV9" s="624"/>
      <c r="CW9" s="624"/>
      <c r="CX9" s="624"/>
      <c r="CY9" s="625"/>
      <c r="CZ9" s="626">
        <v>10.6</v>
      </c>
      <c r="DA9" s="626"/>
      <c r="DB9" s="626"/>
      <c r="DC9" s="626"/>
      <c r="DD9" s="632">
        <v>8976</v>
      </c>
      <c r="DE9" s="624"/>
      <c r="DF9" s="624"/>
      <c r="DG9" s="624"/>
      <c r="DH9" s="624"/>
      <c r="DI9" s="624"/>
      <c r="DJ9" s="624"/>
      <c r="DK9" s="624"/>
      <c r="DL9" s="624"/>
      <c r="DM9" s="624"/>
      <c r="DN9" s="624"/>
      <c r="DO9" s="624"/>
      <c r="DP9" s="625"/>
      <c r="DQ9" s="632">
        <v>1202576</v>
      </c>
      <c r="DR9" s="624"/>
      <c r="DS9" s="624"/>
      <c r="DT9" s="624"/>
      <c r="DU9" s="624"/>
      <c r="DV9" s="624"/>
      <c r="DW9" s="624"/>
      <c r="DX9" s="624"/>
      <c r="DY9" s="624"/>
      <c r="DZ9" s="624"/>
      <c r="EA9" s="624"/>
      <c r="EB9" s="624"/>
      <c r="EC9" s="633"/>
    </row>
    <row r="10" spans="2:143" ht="11.25" customHeight="1" x14ac:dyDescent="0.2">
      <c r="B10" s="620" t="s">
        <v>231</v>
      </c>
      <c r="C10" s="621"/>
      <c r="D10" s="621"/>
      <c r="E10" s="621"/>
      <c r="F10" s="621"/>
      <c r="G10" s="621"/>
      <c r="H10" s="621"/>
      <c r="I10" s="621"/>
      <c r="J10" s="621"/>
      <c r="K10" s="621"/>
      <c r="L10" s="621"/>
      <c r="M10" s="621"/>
      <c r="N10" s="621"/>
      <c r="O10" s="621"/>
      <c r="P10" s="621"/>
      <c r="Q10" s="622"/>
      <c r="R10" s="623" t="s">
        <v>121</v>
      </c>
      <c r="S10" s="624"/>
      <c r="T10" s="624"/>
      <c r="U10" s="624"/>
      <c r="V10" s="624"/>
      <c r="W10" s="624"/>
      <c r="X10" s="624"/>
      <c r="Y10" s="625"/>
      <c r="Z10" s="626" t="s">
        <v>121</v>
      </c>
      <c r="AA10" s="626"/>
      <c r="AB10" s="626"/>
      <c r="AC10" s="626"/>
      <c r="AD10" s="627" t="s">
        <v>121</v>
      </c>
      <c r="AE10" s="627"/>
      <c r="AF10" s="627"/>
      <c r="AG10" s="627"/>
      <c r="AH10" s="627"/>
      <c r="AI10" s="627"/>
      <c r="AJ10" s="627"/>
      <c r="AK10" s="627"/>
      <c r="AL10" s="628" t="s">
        <v>121</v>
      </c>
      <c r="AM10" s="629"/>
      <c r="AN10" s="629"/>
      <c r="AO10" s="630"/>
      <c r="AP10" s="620" t="s">
        <v>232</v>
      </c>
      <c r="AQ10" s="621"/>
      <c r="AR10" s="621"/>
      <c r="AS10" s="621"/>
      <c r="AT10" s="621"/>
      <c r="AU10" s="621"/>
      <c r="AV10" s="621"/>
      <c r="AW10" s="621"/>
      <c r="AX10" s="621"/>
      <c r="AY10" s="621"/>
      <c r="AZ10" s="621"/>
      <c r="BA10" s="621"/>
      <c r="BB10" s="621"/>
      <c r="BC10" s="621"/>
      <c r="BD10" s="621"/>
      <c r="BE10" s="621"/>
      <c r="BF10" s="622"/>
      <c r="BG10" s="623">
        <v>80973</v>
      </c>
      <c r="BH10" s="624"/>
      <c r="BI10" s="624"/>
      <c r="BJ10" s="624"/>
      <c r="BK10" s="624"/>
      <c r="BL10" s="624"/>
      <c r="BM10" s="624"/>
      <c r="BN10" s="625"/>
      <c r="BO10" s="626">
        <v>2.6</v>
      </c>
      <c r="BP10" s="626"/>
      <c r="BQ10" s="626"/>
      <c r="BR10" s="626"/>
      <c r="BS10" s="627" t="s">
        <v>121</v>
      </c>
      <c r="BT10" s="627"/>
      <c r="BU10" s="627"/>
      <c r="BV10" s="627"/>
      <c r="BW10" s="627"/>
      <c r="BX10" s="627"/>
      <c r="BY10" s="627"/>
      <c r="BZ10" s="627"/>
      <c r="CA10" s="627"/>
      <c r="CB10" s="631"/>
      <c r="CD10" s="620" t="s">
        <v>233</v>
      </c>
      <c r="CE10" s="621"/>
      <c r="CF10" s="621"/>
      <c r="CG10" s="621"/>
      <c r="CH10" s="621"/>
      <c r="CI10" s="621"/>
      <c r="CJ10" s="621"/>
      <c r="CK10" s="621"/>
      <c r="CL10" s="621"/>
      <c r="CM10" s="621"/>
      <c r="CN10" s="621"/>
      <c r="CO10" s="621"/>
      <c r="CP10" s="621"/>
      <c r="CQ10" s="622"/>
      <c r="CR10" s="623">
        <v>15117</v>
      </c>
      <c r="CS10" s="624"/>
      <c r="CT10" s="624"/>
      <c r="CU10" s="624"/>
      <c r="CV10" s="624"/>
      <c r="CW10" s="624"/>
      <c r="CX10" s="624"/>
      <c r="CY10" s="625"/>
      <c r="CZ10" s="626">
        <v>0.1</v>
      </c>
      <c r="DA10" s="626"/>
      <c r="DB10" s="626"/>
      <c r="DC10" s="626"/>
      <c r="DD10" s="632" t="s">
        <v>121</v>
      </c>
      <c r="DE10" s="624"/>
      <c r="DF10" s="624"/>
      <c r="DG10" s="624"/>
      <c r="DH10" s="624"/>
      <c r="DI10" s="624"/>
      <c r="DJ10" s="624"/>
      <c r="DK10" s="624"/>
      <c r="DL10" s="624"/>
      <c r="DM10" s="624"/>
      <c r="DN10" s="624"/>
      <c r="DO10" s="624"/>
      <c r="DP10" s="625"/>
      <c r="DQ10" s="632">
        <v>15117</v>
      </c>
      <c r="DR10" s="624"/>
      <c r="DS10" s="624"/>
      <c r="DT10" s="624"/>
      <c r="DU10" s="624"/>
      <c r="DV10" s="624"/>
      <c r="DW10" s="624"/>
      <c r="DX10" s="624"/>
      <c r="DY10" s="624"/>
      <c r="DZ10" s="624"/>
      <c r="EA10" s="624"/>
      <c r="EB10" s="624"/>
      <c r="EC10" s="633"/>
    </row>
    <row r="11" spans="2:143" ht="11.25" customHeight="1" x14ac:dyDescent="0.2">
      <c r="B11" s="620" t="s">
        <v>234</v>
      </c>
      <c r="C11" s="621"/>
      <c r="D11" s="621"/>
      <c r="E11" s="621"/>
      <c r="F11" s="621"/>
      <c r="G11" s="621"/>
      <c r="H11" s="621"/>
      <c r="I11" s="621"/>
      <c r="J11" s="621"/>
      <c r="K11" s="621"/>
      <c r="L11" s="621"/>
      <c r="M11" s="621"/>
      <c r="N11" s="621"/>
      <c r="O11" s="621"/>
      <c r="P11" s="621"/>
      <c r="Q11" s="622"/>
      <c r="R11" s="623">
        <v>626888</v>
      </c>
      <c r="S11" s="624"/>
      <c r="T11" s="624"/>
      <c r="U11" s="624"/>
      <c r="V11" s="624"/>
      <c r="W11" s="624"/>
      <c r="X11" s="624"/>
      <c r="Y11" s="625"/>
      <c r="Z11" s="628">
        <v>4.9000000000000004</v>
      </c>
      <c r="AA11" s="629"/>
      <c r="AB11" s="629"/>
      <c r="AC11" s="635"/>
      <c r="AD11" s="632">
        <v>626888</v>
      </c>
      <c r="AE11" s="624"/>
      <c r="AF11" s="624"/>
      <c r="AG11" s="624"/>
      <c r="AH11" s="624"/>
      <c r="AI11" s="624"/>
      <c r="AJ11" s="624"/>
      <c r="AK11" s="625"/>
      <c r="AL11" s="628">
        <v>10.6</v>
      </c>
      <c r="AM11" s="629"/>
      <c r="AN11" s="629"/>
      <c r="AO11" s="630"/>
      <c r="AP11" s="620" t="s">
        <v>235</v>
      </c>
      <c r="AQ11" s="621"/>
      <c r="AR11" s="621"/>
      <c r="AS11" s="621"/>
      <c r="AT11" s="621"/>
      <c r="AU11" s="621"/>
      <c r="AV11" s="621"/>
      <c r="AW11" s="621"/>
      <c r="AX11" s="621"/>
      <c r="AY11" s="621"/>
      <c r="AZ11" s="621"/>
      <c r="BA11" s="621"/>
      <c r="BB11" s="621"/>
      <c r="BC11" s="621"/>
      <c r="BD11" s="621"/>
      <c r="BE11" s="621"/>
      <c r="BF11" s="622"/>
      <c r="BG11" s="623">
        <v>84495</v>
      </c>
      <c r="BH11" s="624"/>
      <c r="BI11" s="624"/>
      <c r="BJ11" s="624"/>
      <c r="BK11" s="624"/>
      <c r="BL11" s="624"/>
      <c r="BM11" s="624"/>
      <c r="BN11" s="625"/>
      <c r="BO11" s="626">
        <v>2.7</v>
      </c>
      <c r="BP11" s="626"/>
      <c r="BQ11" s="626"/>
      <c r="BR11" s="626"/>
      <c r="BS11" s="627" t="s">
        <v>121</v>
      </c>
      <c r="BT11" s="627"/>
      <c r="BU11" s="627"/>
      <c r="BV11" s="627"/>
      <c r="BW11" s="627"/>
      <c r="BX11" s="627"/>
      <c r="BY11" s="627"/>
      <c r="BZ11" s="627"/>
      <c r="CA11" s="627"/>
      <c r="CB11" s="631"/>
      <c r="CD11" s="620" t="s">
        <v>236</v>
      </c>
      <c r="CE11" s="621"/>
      <c r="CF11" s="621"/>
      <c r="CG11" s="621"/>
      <c r="CH11" s="621"/>
      <c r="CI11" s="621"/>
      <c r="CJ11" s="621"/>
      <c r="CK11" s="621"/>
      <c r="CL11" s="621"/>
      <c r="CM11" s="621"/>
      <c r="CN11" s="621"/>
      <c r="CO11" s="621"/>
      <c r="CP11" s="621"/>
      <c r="CQ11" s="622"/>
      <c r="CR11" s="623">
        <v>157798</v>
      </c>
      <c r="CS11" s="624"/>
      <c r="CT11" s="624"/>
      <c r="CU11" s="624"/>
      <c r="CV11" s="624"/>
      <c r="CW11" s="624"/>
      <c r="CX11" s="624"/>
      <c r="CY11" s="625"/>
      <c r="CZ11" s="626">
        <v>1.3</v>
      </c>
      <c r="DA11" s="626"/>
      <c r="DB11" s="626"/>
      <c r="DC11" s="626"/>
      <c r="DD11" s="632">
        <v>27895</v>
      </c>
      <c r="DE11" s="624"/>
      <c r="DF11" s="624"/>
      <c r="DG11" s="624"/>
      <c r="DH11" s="624"/>
      <c r="DI11" s="624"/>
      <c r="DJ11" s="624"/>
      <c r="DK11" s="624"/>
      <c r="DL11" s="624"/>
      <c r="DM11" s="624"/>
      <c r="DN11" s="624"/>
      <c r="DO11" s="624"/>
      <c r="DP11" s="625"/>
      <c r="DQ11" s="632">
        <v>132229</v>
      </c>
      <c r="DR11" s="624"/>
      <c r="DS11" s="624"/>
      <c r="DT11" s="624"/>
      <c r="DU11" s="624"/>
      <c r="DV11" s="624"/>
      <c r="DW11" s="624"/>
      <c r="DX11" s="624"/>
      <c r="DY11" s="624"/>
      <c r="DZ11" s="624"/>
      <c r="EA11" s="624"/>
      <c r="EB11" s="624"/>
      <c r="EC11" s="633"/>
    </row>
    <row r="12" spans="2:143" ht="11.25" customHeight="1" x14ac:dyDescent="0.2">
      <c r="B12" s="620" t="s">
        <v>237</v>
      </c>
      <c r="C12" s="621"/>
      <c r="D12" s="621"/>
      <c r="E12" s="621"/>
      <c r="F12" s="621"/>
      <c r="G12" s="621"/>
      <c r="H12" s="621"/>
      <c r="I12" s="621"/>
      <c r="J12" s="621"/>
      <c r="K12" s="621"/>
      <c r="L12" s="621"/>
      <c r="M12" s="621"/>
      <c r="N12" s="621"/>
      <c r="O12" s="621"/>
      <c r="P12" s="621"/>
      <c r="Q12" s="622"/>
      <c r="R12" s="623">
        <v>5099</v>
      </c>
      <c r="S12" s="624"/>
      <c r="T12" s="624"/>
      <c r="U12" s="624"/>
      <c r="V12" s="624"/>
      <c r="W12" s="624"/>
      <c r="X12" s="624"/>
      <c r="Y12" s="625"/>
      <c r="Z12" s="626">
        <v>0</v>
      </c>
      <c r="AA12" s="626"/>
      <c r="AB12" s="626"/>
      <c r="AC12" s="626"/>
      <c r="AD12" s="627">
        <v>5099</v>
      </c>
      <c r="AE12" s="627"/>
      <c r="AF12" s="627"/>
      <c r="AG12" s="627"/>
      <c r="AH12" s="627"/>
      <c r="AI12" s="627"/>
      <c r="AJ12" s="627"/>
      <c r="AK12" s="627"/>
      <c r="AL12" s="628">
        <v>0.1</v>
      </c>
      <c r="AM12" s="629"/>
      <c r="AN12" s="629"/>
      <c r="AO12" s="630"/>
      <c r="AP12" s="620" t="s">
        <v>238</v>
      </c>
      <c r="AQ12" s="621"/>
      <c r="AR12" s="621"/>
      <c r="AS12" s="621"/>
      <c r="AT12" s="621"/>
      <c r="AU12" s="621"/>
      <c r="AV12" s="621"/>
      <c r="AW12" s="621"/>
      <c r="AX12" s="621"/>
      <c r="AY12" s="621"/>
      <c r="AZ12" s="621"/>
      <c r="BA12" s="621"/>
      <c r="BB12" s="621"/>
      <c r="BC12" s="621"/>
      <c r="BD12" s="621"/>
      <c r="BE12" s="621"/>
      <c r="BF12" s="622"/>
      <c r="BG12" s="623">
        <v>1277150</v>
      </c>
      <c r="BH12" s="624"/>
      <c r="BI12" s="624"/>
      <c r="BJ12" s="624"/>
      <c r="BK12" s="624"/>
      <c r="BL12" s="624"/>
      <c r="BM12" s="624"/>
      <c r="BN12" s="625"/>
      <c r="BO12" s="626">
        <v>41.1</v>
      </c>
      <c r="BP12" s="626"/>
      <c r="BQ12" s="626"/>
      <c r="BR12" s="626"/>
      <c r="BS12" s="627" t="s">
        <v>121</v>
      </c>
      <c r="BT12" s="627"/>
      <c r="BU12" s="627"/>
      <c r="BV12" s="627"/>
      <c r="BW12" s="627"/>
      <c r="BX12" s="627"/>
      <c r="BY12" s="627"/>
      <c r="BZ12" s="627"/>
      <c r="CA12" s="627"/>
      <c r="CB12" s="631"/>
      <c r="CD12" s="620" t="s">
        <v>239</v>
      </c>
      <c r="CE12" s="621"/>
      <c r="CF12" s="621"/>
      <c r="CG12" s="621"/>
      <c r="CH12" s="621"/>
      <c r="CI12" s="621"/>
      <c r="CJ12" s="621"/>
      <c r="CK12" s="621"/>
      <c r="CL12" s="621"/>
      <c r="CM12" s="621"/>
      <c r="CN12" s="621"/>
      <c r="CO12" s="621"/>
      <c r="CP12" s="621"/>
      <c r="CQ12" s="622"/>
      <c r="CR12" s="623">
        <v>310567</v>
      </c>
      <c r="CS12" s="624"/>
      <c r="CT12" s="624"/>
      <c r="CU12" s="624"/>
      <c r="CV12" s="624"/>
      <c r="CW12" s="624"/>
      <c r="CX12" s="624"/>
      <c r="CY12" s="625"/>
      <c r="CZ12" s="626">
        <v>2.6</v>
      </c>
      <c r="DA12" s="626"/>
      <c r="DB12" s="626"/>
      <c r="DC12" s="626"/>
      <c r="DD12" s="632" t="s">
        <v>121</v>
      </c>
      <c r="DE12" s="624"/>
      <c r="DF12" s="624"/>
      <c r="DG12" s="624"/>
      <c r="DH12" s="624"/>
      <c r="DI12" s="624"/>
      <c r="DJ12" s="624"/>
      <c r="DK12" s="624"/>
      <c r="DL12" s="624"/>
      <c r="DM12" s="624"/>
      <c r="DN12" s="624"/>
      <c r="DO12" s="624"/>
      <c r="DP12" s="625"/>
      <c r="DQ12" s="632">
        <v>255925</v>
      </c>
      <c r="DR12" s="624"/>
      <c r="DS12" s="624"/>
      <c r="DT12" s="624"/>
      <c r="DU12" s="624"/>
      <c r="DV12" s="624"/>
      <c r="DW12" s="624"/>
      <c r="DX12" s="624"/>
      <c r="DY12" s="624"/>
      <c r="DZ12" s="624"/>
      <c r="EA12" s="624"/>
      <c r="EB12" s="624"/>
      <c r="EC12" s="633"/>
    </row>
    <row r="13" spans="2:143" ht="11.25" customHeight="1" x14ac:dyDescent="0.2">
      <c r="B13" s="620" t="s">
        <v>240</v>
      </c>
      <c r="C13" s="621"/>
      <c r="D13" s="621"/>
      <c r="E13" s="621"/>
      <c r="F13" s="621"/>
      <c r="G13" s="621"/>
      <c r="H13" s="621"/>
      <c r="I13" s="621"/>
      <c r="J13" s="621"/>
      <c r="K13" s="621"/>
      <c r="L13" s="621"/>
      <c r="M13" s="621"/>
      <c r="N13" s="621"/>
      <c r="O13" s="621"/>
      <c r="P13" s="621"/>
      <c r="Q13" s="622"/>
      <c r="R13" s="623" t="s">
        <v>121</v>
      </c>
      <c r="S13" s="624"/>
      <c r="T13" s="624"/>
      <c r="U13" s="624"/>
      <c r="V13" s="624"/>
      <c r="W13" s="624"/>
      <c r="X13" s="624"/>
      <c r="Y13" s="625"/>
      <c r="Z13" s="626" t="s">
        <v>121</v>
      </c>
      <c r="AA13" s="626"/>
      <c r="AB13" s="626"/>
      <c r="AC13" s="626"/>
      <c r="AD13" s="627" t="s">
        <v>121</v>
      </c>
      <c r="AE13" s="627"/>
      <c r="AF13" s="627"/>
      <c r="AG13" s="627"/>
      <c r="AH13" s="627"/>
      <c r="AI13" s="627"/>
      <c r="AJ13" s="627"/>
      <c r="AK13" s="627"/>
      <c r="AL13" s="628" t="s">
        <v>121</v>
      </c>
      <c r="AM13" s="629"/>
      <c r="AN13" s="629"/>
      <c r="AO13" s="630"/>
      <c r="AP13" s="620" t="s">
        <v>241</v>
      </c>
      <c r="AQ13" s="621"/>
      <c r="AR13" s="621"/>
      <c r="AS13" s="621"/>
      <c r="AT13" s="621"/>
      <c r="AU13" s="621"/>
      <c r="AV13" s="621"/>
      <c r="AW13" s="621"/>
      <c r="AX13" s="621"/>
      <c r="AY13" s="621"/>
      <c r="AZ13" s="621"/>
      <c r="BA13" s="621"/>
      <c r="BB13" s="621"/>
      <c r="BC13" s="621"/>
      <c r="BD13" s="621"/>
      <c r="BE13" s="621"/>
      <c r="BF13" s="622"/>
      <c r="BG13" s="623">
        <v>1275291</v>
      </c>
      <c r="BH13" s="624"/>
      <c r="BI13" s="624"/>
      <c r="BJ13" s="624"/>
      <c r="BK13" s="624"/>
      <c r="BL13" s="624"/>
      <c r="BM13" s="624"/>
      <c r="BN13" s="625"/>
      <c r="BO13" s="626">
        <v>41</v>
      </c>
      <c r="BP13" s="626"/>
      <c r="BQ13" s="626"/>
      <c r="BR13" s="626"/>
      <c r="BS13" s="627" t="s">
        <v>121</v>
      </c>
      <c r="BT13" s="627"/>
      <c r="BU13" s="627"/>
      <c r="BV13" s="627"/>
      <c r="BW13" s="627"/>
      <c r="BX13" s="627"/>
      <c r="BY13" s="627"/>
      <c r="BZ13" s="627"/>
      <c r="CA13" s="627"/>
      <c r="CB13" s="631"/>
      <c r="CD13" s="620" t="s">
        <v>242</v>
      </c>
      <c r="CE13" s="621"/>
      <c r="CF13" s="621"/>
      <c r="CG13" s="621"/>
      <c r="CH13" s="621"/>
      <c r="CI13" s="621"/>
      <c r="CJ13" s="621"/>
      <c r="CK13" s="621"/>
      <c r="CL13" s="621"/>
      <c r="CM13" s="621"/>
      <c r="CN13" s="621"/>
      <c r="CO13" s="621"/>
      <c r="CP13" s="621"/>
      <c r="CQ13" s="622"/>
      <c r="CR13" s="623">
        <v>999157</v>
      </c>
      <c r="CS13" s="624"/>
      <c r="CT13" s="624"/>
      <c r="CU13" s="624"/>
      <c r="CV13" s="624"/>
      <c r="CW13" s="624"/>
      <c r="CX13" s="624"/>
      <c r="CY13" s="625"/>
      <c r="CZ13" s="626">
        <v>8.3000000000000007</v>
      </c>
      <c r="DA13" s="626"/>
      <c r="DB13" s="626"/>
      <c r="DC13" s="626"/>
      <c r="DD13" s="632">
        <v>386498</v>
      </c>
      <c r="DE13" s="624"/>
      <c r="DF13" s="624"/>
      <c r="DG13" s="624"/>
      <c r="DH13" s="624"/>
      <c r="DI13" s="624"/>
      <c r="DJ13" s="624"/>
      <c r="DK13" s="624"/>
      <c r="DL13" s="624"/>
      <c r="DM13" s="624"/>
      <c r="DN13" s="624"/>
      <c r="DO13" s="624"/>
      <c r="DP13" s="625"/>
      <c r="DQ13" s="632">
        <v>681709</v>
      </c>
      <c r="DR13" s="624"/>
      <c r="DS13" s="624"/>
      <c r="DT13" s="624"/>
      <c r="DU13" s="624"/>
      <c r="DV13" s="624"/>
      <c r="DW13" s="624"/>
      <c r="DX13" s="624"/>
      <c r="DY13" s="624"/>
      <c r="DZ13" s="624"/>
      <c r="EA13" s="624"/>
      <c r="EB13" s="624"/>
      <c r="EC13" s="633"/>
    </row>
    <row r="14" spans="2:143" ht="11.25" customHeight="1" x14ac:dyDescent="0.2">
      <c r="B14" s="620" t="s">
        <v>243</v>
      </c>
      <c r="C14" s="621"/>
      <c r="D14" s="621"/>
      <c r="E14" s="621"/>
      <c r="F14" s="621"/>
      <c r="G14" s="621"/>
      <c r="H14" s="621"/>
      <c r="I14" s="621"/>
      <c r="J14" s="621"/>
      <c r="K14" s="621"/>
      <c r="L14" s="621"/>
      <c r="M14" s="621"/>
      <c r="N14" s="621"/>
      <c r="O14" s="621"/>
      <c r="P14" s="621"/>
      <c r="Q14" s="622"/>
      <c r="R14" s="623" t="s">
        <v>121</v>
      </c>
      <c r="S14" s="624"/>
      <c r="T14" s="624"/>
      <c r="U14" s="624"/>
      <c r="V14" s="624"/>
      <c r="W14" s="624"/>
      <c r="X14" s="624"/>
      <c r="Y14" s="625"/>
      <c r="Z14" s="626" t="s">
        <v>121</v>
      </c>
      <c r="AA14" s="626"/>
      <c r="AB14" s="626"/>
      <c r="AC14" s="626"/>
      <c r="AD14" s="627" t="s">
        <v>121</v>
      </c>
      <c r="AE14" s="627"/>
      <c r="AF14" s="627"/>
      <c r="AG14" s="627"/>
      <c r="AH14" s="627"/>
      <c r="AI14" s="627"/>
      <c r="AJ14" s="627"/>
      <c r="AK14" s="627"/>
      <c r="AL14" s="628" t="s">
        <v>121</v>
      </c>
      <c r="AM14" s="629"/>
      <c r="AN14" s="629"/>
      <c r="AO14" s="630"/>
      <c r="AP14" s="620" t="s">
        <v>244</v>
      </c>
      <c r="AQ14" s="621"/>
      <c r="AR14" s="621"/>
      <c r="AS14" s="621"/>
      <c r="AT14" s="621"/>
      <c r="AU14" s="621"/>
      <c r="AV14" s="621"/>
      <c r="AW14" s="621"/>
      <c r="AX14" s="621"/>
      <c r="AY14" s="621"/>
      <c r="AZ14" s="621"/>
      <c r="BA14" s="621"/>
      <c r="BB14" s="621"/>
      <c r="BC14" s="621"/>
      <c r="BD14" s="621"/>
      <c r="BE14" s="621"/>
      <c r="BF14" s="622"/>
      <c r="BG14" s="623">
        <v>84656</v>
      </c>
      <c r="BH14" s="624"/>
      <c r="BI14" s="624"/>
      <c r="BJ14" s="624"/>
      <c r="BK14" s="624"/>
      <c r="BL14" s="624"/>
      <c r="BM14" s="624"/>
      <c r="BN14" s="625"/>
      <c r="BO14" s="626">
        <v>2.7</v>
      </c>
      <c r="BP14" s="626"/>
      <c r="BQ14" s="626"/>
      <c r="BR14" s="626"/>
      <c r="BS14" s="627" t="s">
        <v>121</v>
      </c>
      <c r="BT14" s="627"/>
      <c r="BU14" s="627"/>
      <c r="BV14" s="627"/>
      <c r="BW14" s="627"/>
      <c r="BX14" s="627"/>
      <c r="BY14" s="627"/>
      <c r="BZ14" s="627"/>
      <c r="CA14" s="627"/>
      <c r="CB14" s="631"/>
      <c r="CD14" s="620" t="s">
        <v>245</v>
      </c>
      <c r="CE14" s="621"/>
      <c r="CF14" s="621"/>
      <c r="CG14" s="621"/>
      <c r="CH14" s="621"/>
      <c r="CI14" s="621"/>
      <c r="CJ14" s="621"/>
      <c r="CK14" s="621"/>
      <c r="CL14" s="621"/>
      <c r="CM14" s="621"/>
      <c r="CN14" s="621"/>
      <c r="CO14" s="621"/>
      <c r="CP14" s="621"/>
      <c r="CQ14" s="622"/>
      <c r="CR14" s="623">
        <v>319868</v>
      </c>
      <c r="CS14" s="624"/>
      <c r="CT14" s="624"/>
      <c r="CU14" s="624"/>
      <c r="CV14" s="624"/>
      <c r="CW14" s="624"/>
      <c r="CX14" s="624"/>
      <c r="CY14" s="625"/>
      <c r="CZ14" s="626">
        <v>2.7</v>
      </c>
      <c r="DA14" s="626"/>
      <c r="DB14" s="626"/>
      <c r="DC14" s="626"/>
      <c r="DD14" s="632">
        <v>13949</v>
      </c>
      <c r="DE14" s="624"/>
      <c r="DF14" s="624"/>
      <c r="DG14" s="624"/>
      <c r="DH14" s="624"/>
      <c r="DI14" s="624"/>
      <c r="DJ14" s="624"/>
      <c r="DK14" s="624"/>
      <c r="DL14" s="624"/>
      <c r="DM14" s="624"/>
      <c r="DN14" s="624"/>
      <c r="DO14" s="624"/>
      <c r="DP14" s="625"/>
      <c r="DQ14" s="632">
        <v>313788</v>
      </c>
      <c r="DR14" s="624"/>
      <c r="DS14" s="624"/>
      <c r="DT14" s="624"/>
      <c r="DU14" s="624"/>
      <c r="DV14" s="624"/>
      <c r="DW14" s="624"/>
      <c r="DX14" s="624"/>
      <c r="DY14" s="624"/>
      <c r="DZ14" s="624"/>
      <c r="EA14" s="624"/>
      <c r="EB14" s="624"/>
      <c r="EC14" s="633"/>
    </row>
    <row r="15" spans="2:143" ht="11.25" customHeight="1" x14ac:dyDescent="0.2">
      <c r="B15" s="620" t="s">
        <v>246</v>
      </c>
      <c r="C15" s="621"/>
      <c r="D15" s="621"/>
      <c r="E15" s="621"/>
      <c r="F15" s="621"/>
      <c r="G15" s="621"/>
      <c r="H15" s="621"/>
      <c r="I15" s="621"/>
      <c r="J15" s="621"/>
      <c r="K15" s="621"/>
      <c r="L15" s="621"/>
      <c r="M15" s="621"/>
      <c r="N15" s="621"/>
      <c r="O15" s="621"/>
      <c r="P15" s="621"/>
      <c r="Q15" s="622"/>
      <c r="R15" s="623">
        <v>11472</v>
      </c>
      <c r="S15" s="624"/>
      <c r="T15" s="624"/>
      <c r="U15" s="624"/>
      <c r="V15" s="624"/>
      <c r="W15" s="624"/>
      <c r="X15" s="624"/>
      <c r="Y15" s="625"/>
      <c r="Z15" s="626">
        <v>0.1</v>
      </c>
      <c r="AA15" s="626"/>
      <c r="AB15" s="626"/>
      <c r="AC15" s="626"/>
      <c r="AD15" s="627">
        <v>11472</v>
      </c>
      <c r="AE15" s="627"/>
      <c r="AF15" s="627"/>
      <c r="AG15" s="627"/>
      <c r="AH15" s="627"/>
      <c r="AI15" s="627"/>
      <c r="AJ15" s="627"/>
      <c r="AK15" s="627"/>
      <c r="AL15" s="628">
        <v>0.2</v>
      </c>
      <c r="AM15" s="629"/>
      <c r="AN15" s="629"/>
      <c r="AO15" s="630"/>
      <c r="AP15" s="620" t="s">
        <v>247</v>
      </c>
      <c r="AQ15" s="621"/>
      <c r="AR15" s="621"/>
      <c r="AS15" s="621"/>
      <c r="AT15" s="621"/>
      <c r="AU15" s="621"/>
      <c r="AV15" s="621"/>
      <c r="AW15" s="621"/>
      <c r="AX15" s="621"/>
      <c r="AY15" s="621"/>
      <c r="AZ15" s="621"/>
      <c r="BA15" s="621"/>
      <c r="BB15" s="621"/>
      <c r="BC15" s="621"/>
      <c r="BD15" s="621"/>
      <c r="BE15" s="621"/>
      <c r="BF15" s="622"/>
      <c r="BG15" s="623">
        <v>221728</v>
      </c>
      <c r="BH15" s="624"/>
      <c r="BI15" s="624"/>
      <c r="BJ15" s="624"/>
      <c r="BK15" s="624"/>
      <c r="BL15" s="624"/>
      <c r="BM15" s="624"/>
      <c r="BN15" s="625"/>
      <c r="BO15" s="626">
        <v>7.1</v>
      </c>
      <c r="BP15" s="626"/>
      <c r="BQ15" s="626"/>
      <c r="BR15" s="626"/>
      <c r="BS15" s="627" t="s">
        <v>121</v>
      </c>
      <c r="BT15" s="627"/>
      <c r="BU15" s="627"/>
      <c r="BV15" s="627"/>
      <c r="BW15" s="627"/>
      <c r="BX15" s="627"/>
      <c r="BY15" s="627"/>
      <c r="BZ15" s="627"/>
      <c r="CA15" s="627"/>
      <c r="CB15" s="631"/>
      <c r="CD15" s="620" t="s">
        <v>248</v>
      </c>
      <c r="CE15" s="621"/>
      <c r="CF15" s="621"/>
      <c r="CG15" s="621"/>
      <c r="CH15" s="621"/>
      <c r="CI15" s="621"/>
      <c r="CJ15" s="621"/>
      <c r="CK15" s="621"/>
      <c r="CL15" s="621"/>
      <c r="CM15" s="621"/>
      <c r="CN15" s="621"/>
      <c r="CO15" s="621"/>
      <c r="CP15" s="621"/>
      <c r="CQ15" s="622"/>
      <c r="CR15" s="623">
        <v>1457004</v>
      </c>
      <c r="CS15" s="624"/>
      <c r="CT15" s="624"/>
      <c r="CU15" s="624"/>
      <c r="CV15" s="624"/>
      <c r="CW15" s="624"/>
      <c r="CX15" s="624"/>
      <c r="CY15" s="625"/>
      <c r="CZ15" s="626">
        <v>12.1</v>
      </c>
      <c r="DA15" s="626"/>
      <c r="DB15" s="626"/>
      <c r="DC15" s="626"/>
      <c r="DD15" s="632">
        <v>298679</v>
      </c>
      <c r="DE15" s="624"/>
      <c r="DF15" s="624"/>
      <c r="DG15" s="624"/>
      <c r="DH15" s="624"/>
      <c r="DI15" s="624"/>
      <c r="DJ15" s="624"/>
      <c r="DK15" s="624"/>
      <c r="DL15" s="624"/>
      <c r="DM15" s="624"/>
      <c r="DN15" s="624"/>
      <c r="DO15" s="624"/>
      <c r="DP15" s="625"/>
      <c r="DQ15" s="632">
        <v>1055159</v>
      </c>
      <c r="DR15" s="624"/>
      <c r="DS15" s="624"/>
      <c r="DT15" s="624"/>
      <c r="DU15" s="624"/>
      <c r="DV15" s="624"/>
      <c r="DW15" s="624"/>
      <c r="DX15" s="624"/>
      <c r="DY15" s="624"/>
      <c r="DZ15" s="624"/>
      <c r="EA15" s="624"/>
      <c r="EB15" s="624"/>
      <c r="EC15" s="633"/>
    </row>
    <row r="16" spans="2:143" ht="11.25" customHeight="1" x14ac:dyDescent="0.2">
      <c r="B16" s="620" t="s">
        <v>249</v>
      </c>
      <c r="C16" s="621"/>
      <c r="D16" s="621"/>
      <c r="E16" s="621"/>
      <c r="F16" s="621"/>
      <c r="G16" s="621"/>
      <c r="H16" s="621"/>
      <c r="I16" s="621"/>
      <c r="J16" s="621"/>
      <c r="K16" s="621"/>
      <c r="L16" s="621"/>
      <c r="M16" s="621"/>
      <c r="N16" s="621"/>
      <c r="O16" s="621"/>
      <c r="P16" s="621"/>
      <c r="Q16" s="622"/>
      <c r="R16" s="623">
        <v>66213</v>
      </c>
      <c r="S16" s="624"/>
      <c r="T16" s="624"/>
      <c r="U16" s="624"/>
      <c r="V16" s="624"/>
      <c r="W16" s="624"/>
      <c r="X16" s="624"/>
      <c r="Y16" s="625"/>
      <c r="Z16" s="626">
        <v>0.5</v>
      </c>
      <c r="AA16" s="626"/>
      <c r="AB16" s="626"/>
      <c r="AC16" s="626"/>
      <c r="AD16" s="627">
        <v>66213</v>
      </c>
      <c r="AE16" s="627"/>
      <c r="AF16" s="627"/>
      <c r="AG16" s="627"/>
      <c r="AH16" s="627"/>
      <c r="AI16" s="627"/>
      <c r="AJ16" s="627"/>
      <c r="AK16" s="627"/>
      <c r="AL16" s="628">
        <v>1.1000000000000001</v>
      </c>
      <c r="AM16" s="629"/>
      <c r="AN16" s="629"/>
      <c r="AO16" s="630"/>
      <c r="AP16" s="620" t="s">
        <v>250</v>
      </c>
      <c r="AQ16" s="621"/>
      <c r="AR16" s="621"/>
      <c r="AS16" s="621"/>
      <c r="AT16" s="621"/>
      <c r="AU16" s="621"/>
      <c r="AV16" s="621"/>
      <c r="AW16" s="621"/>
      <c r="AX16" s="621"/>
      <c r="AY16" s="621"/>
      <c r="AZ16" s="621"/>
      <c r="BA16" s="621"/>
      <c r="BB16" s="621"/>
      <c r="BC16" s="621"/>
      <c r="BD16" s="621"/>
      <c r="BE16" s="621"/>
      <c r="BF16" s="622"/>
      <c r="BG16" s="623" t="s">
        <v>121</v>
      </c>
      <c r="BH16" s="624"/>
      <c r="BI16" s="624"/>
      <c r="BJ16" s="624"/>
      <c r="BK16" s="624"/>
      <c r="BL16" s="624"/>
      <c r="BM16" s="624"/>
      <c r="BN16" s="625"/>
      <c r="BO16" s="626" t="s">
        <v>121</v>
      </c>
      <c r="BP16" s="626"/>
      <c r="BQ16" s="626"/>
      <c r="BR16" s="626"/>
      <c r="BS16" s="627" t="s">
        <v>121</v>
      </c>
      <c r="BT16" s="627"/>
      <c r="BU16" s="627"/>
      <c r="BV16" s="627"/>
      <c r="BW16" s="627"/>
      <c r="BX16" s="627"/>
      <c r="BY16" s="627"/>
      <c r="BZ16" s="627"/>
      <c r="CA16" s="627"/>
      <c r="CB16" s="631"/>
      <c r="CD16" s="620" t="s">
        <v>251</v>
      </c>
      <c r="CE16" s="621"/>
      <c r="CF16" s="621"/>
      <c r="CG16" s="621"/>
      <c r="CH16" s="621"/>
      <c r="CI16" s="621"/>
      <c r="CJ16" s="621"/>
      <c r="CK16" s="621"/>
      <c r="CL16" s="621"/>
      <c r="CM16" s="621"/>
      <c r="CN16" s="621"/>
      <c r="CO16" s="621"/>
      <c r="CP16" s="621"/>
      <c r="CQ16" s="622"/>
      <c r="CR16" s="623" t="s">
        <v>121</v>
      </c>
      <c r="CS16" s="624"/>
      <c r="CT16" s="624"/>
      <c r="CU16" s="624"/>
      <c r="CV16" s="624"/>
      <c r="CW16" s="624"/>
      <c r="CX16" s="624"/>
      <c r="CY16" s="625"/>
      <c r="CZ16" s="626" t="s">
        <v>121</v>
      </c>
      <c r="DA16" s="626"/>
      <c r="DB16" s="626"/>
      <c r="DC16" s="626"/>
      <c r="DD16" s="632" t="s">
        <v>121</v>
      </c>
      <c r="DE16" s="624"/>
      <c r="DF16" s="624"/>
      <c r="DG16" s="624"/>
      <c r="DH16" s="624"/>
      <c r="DI16" s="624"/>
      <c r="DJ16" s="624"/>
      <c r="DK16" s="624"/>
      <c r="DL16" s="624"/>
      <c r="DM16" s="624"/>
      <c r="DN16" s="624"/>
      <c r="DO16" s="624"/>
      <c r="DP16" s="625"/>
      <c r="DQ16" s="632" t="s">
        <v>121</v>
      </c>
      <c r="DR16" s="624"/>
      <c r="DS16" s="624"/>
      <c r="DT16" s="624"/>
      <c r="DU16" s="624"/>
      <c r="DV16" s="624"/>
      <c r="DW16" s="624"/>
      <c r="DX16" s="624"/>
      <c r="DY16" s="624"/>
      <c r="DZ16" s="624"/>
      <c r="EA16" s="624"/>
      <c r="EB16" s="624"/>
      <c r="EC16" s="633"/>
    </row>
    <row r="17" spans="2:133" ht="11.25" customHeight="1" x14ac:dyDescent="0.2">
      <c r="B17" s="620" t="s">
        <v>252</v>
      </c>
      <c r="C17" s="621"/>
      <c r="D17" s="621"/>
      <c r="E17" s="621"/>
      <c r="F17" s="621"/>
      <c r="G17" s="621"/>
      <c r="H17" s="621"/>
      <c r="I17" s="621"/>
      <c r="J17" s="621"/>
      <c r="K17" s="621"/>
      <c r="L17" s="621"/>
      <c r="M17" s="621"/>
      <c r="N17" s="621"/>
      <c r="O17" s="621"/>
      <c r="P17" s="621"/>
      <c r="Q17" s="622"/>
      <c r="R17" s="623">
        <v>140165</v>
      </c>
      <c r="S17" s="624"/>
      <c r="T17" s="624"/>
      <c r="U17" s="624"/>
      <c r="V17" s="624"/>
      <c r="W17" s="624"/>
      <c r="X17" s="624"/>
      <c r="Y17" s="625"/>
      <c r="Z17" s="626">
        <v>1.1000000000000001</v>
      </c>
      <c r="AA17" s="626"/>
      <c r="AB17" s="626"/>
      <c r="AC17" s="626"/>
      <c r="AD17" s="627">
        <v>140165</v>
      </c>
      <c r="AE17" s="627"/>
      <c r="AF17" s="627"/>
      <c r="AG17" s="627"/>
      <c r="AH17" s="627"/>
      <c r="AI17" s="627"/>
      <c r="AJ17" s="627"/>
      <c r="AK17" s="627"/>
      <c r="AL17" s="628">
        <v>2.4</v>
      </c>
      <c r="AM17" s="629"/>
      <c r="AN17" s="629"/>
      <c r="AO17" s="630"/>
      <c r="AP17" s="620" t="s">
        <v>253</v>
      </c>
      <c r="AQ17" s="621"/>
      <c r="AR17" s="621"/>
      <c r="AS17" s="621"/>
      <c r="AT17" s="621"/>
      <c r="AU17" s="621"/>
      <c r="AV17" s="621"/>
      <c r="AW17" s="621"/>
      <c r="AX17" s="621"/>
      <c r="AY17" s="621"/>
      <c r="AZ17" s="621"/>
      <c r="BA17" s="621"/>
      <c r="BB17" s="621"/>
      <c r="BC17" s="621"/>
      <c r="BD17" s="621"/>
      <c r="BE17" s="621"/>
      <c r="BF17" s="622"/>
      <c r="BG17" s="623" t="s">
        <v>121</v>
      </c>
      <c r="BH17" s="624"/>
      <c r="BI17" s="624"/>
      <c r="BJ17" s="624"/>
      <c r="BK17" s="624"/>
      <c r="BL17" s="624"/>
      <c r="BM17" s="624"/>
      <c r="BN17" s="625"/>
      <c r="BO17" s="626" t="s">
        <v>121</v>
      </c>
      <c r="BP17" s="626"/>
      <c r="BQ17" s="626"/>
      <c r="BR17" s="626"/>
      <c r="BS17" s="627" t="s">
        <v>121</v>
      </c>
      <c r="BT17" s="627"/>
      <c r="BU17" s="627"/>
      <c r="BV17" s="627"/>
      <c r="BW17" s="627"/>
      <c r="BX17" s="627"/>
      <c r="BY17" s="627"/>
      <c r="BZ17" s="627"/>
      <c r="CA17" s="627"/>
      <c r="CB17" s="631"/>
      <c r="CD17" s="620" t="s">
        <v>254</v>
      </c>
      <c r="CE17" s="621"/>
      <c r="CF17" s="621"/>
      <c r="CG17" s="621"/>
      <c r="CH17" s="621"/>
      <c r="CI17" s="621"/>
      <c r="CJ17" s="621"/>
      <c r="CK17" s="621"/>
      <c r="CL17" s="621"/>
      <c r="CM17" s="621"/>
      <c r="CN17" s="621"/>
      <c r="CO17" s="621"/>
      <c r="CP17" s="621"/>
      <c r="CQ17" s="622"/>
      <c r="CR17" s="623">
        <v>665180</v>
      </c>
      <c r="CS17" s="624"/>
      <c r="CT17" s="624"/>
      <c r="CU17" s="624"/>
      <c r="CV17" s="624"/>
      <c r="CW17" s="624"/>
      <c r="CX17" s="624"/>
      <c r="CY17" s="625"/>
      <c r="CZ17" s="626">
        <v>5.5</v>
      </c>
      <c r="DA17" s="626"/>
      <c r="DB17" s="626"/>
      <c r="DC17" s="626"/>
      <c r="DD17" s="632" t="s">
        <v>121</v>
      </c>
      <c r="DE17" s="624"/>
      <c r="DF17" s="624"/>
      <c r="DG17" s="624"/>
      <c r="DH17" s="624"/>
      <c r="DI17" s="624"/>
      <c r="DJ17" s="624"/>
      <c r="DK17" s="624"/>
      <c r="DL17" s="624"/>
      <c r="DM17" s="624"/>
      <c r="DN17" s="624"/>
      <c r="DO17" s="624"/>
      <c r="DP17" s="625"/>
      <c r="DQ17" s="632">
        <v>657855</v>
      </c>
      <c r="DR17" s="624"/>
      <c r="DS17" s="624"/>
      <c r="DT17" s="624"/>
      <c r="DU17" s="624"/>
      <c r="DV17" s="624"/>
      <c r="DW17" s="624"/>
      <c r="DX17" s="624"/>
      <c r="DY17" s="624"/>
      <c r="DZ17" s="624"/>
      <c r="EA17" s="624"/>
      <c r="EB17" s="624"/>
      <c r="EC17" s="633"/>
    </row>
    <row r="18" spans="2:133" ht="11.25" customHeight="1" x14ac:dyDescent="0.2">
      <c r="B18" s="620" t="s">
        <v>255</v>
      </c>
      <c r="C18" s="621"/>
      <c r="D18" s="621"/>
      <c r="E18" s="621"/>
      <c r="F18" s="621"/>
      <c r="G18" s="621"/>
      <c r="H18" s="621"/>
      <c r="I18" s="621"/>
      <c r="J18" s="621"/>
      <c r="K18" s="621"/>
      <c r="L18" s="621"/>
      <c r="M18" s="621"/>
      <c r="N18" s="621"/>
      <c r="O18" s="621"/>
      <c r="P18" s="621"/>
      <c r="Q18" s="622"/>
      <c r="R18" s="623">
        <v>33188</v>
      </c>
      <c r="S18" s="624"/>
      <c r="T18" s="624"/>
      <c r="U18" s="624"/>
      <c r="V18" s="624"/>
      <c r="W18" s="624"/>
      <c r="X18" s="624"/>
      <c r="Y18" s="625"/>
      <c r="Z18" s="626">
        <v>0.3</v>
      </c>
      <c r="AA18" s="626"/>
      <c r="AB18" s="626"/>
      <c r="AC18" s="626"/>
      <c r="AD18" s="627">
        <v>33188</v>
      </c>
      <c r="AE18" s="627"/>
      <c r="AF18" s="627"/>
      <c r="AG18" s="627"/>
      <c r="AH18" s="627"/>
      <c r="AI18" s="627"/>
      <c r="AJ18" s="627"/>
      <c r="AK18" s="627"/>
      <c r="AL18" s="628">
        <v>0.6</v>
      </c>
      <c r="AM18" s="629"/>
      <c r="AN18" s="629"/>
      <c r="AO18" s="630"/>
      <c r="AP18" s="620" t="s">
        <v>256</v>
      </c>
      <c r="AQ18" s="621"/>
      <c r="AR18" s="621"/>
      <c r="AS18" s="621"/>
      <c r="AT18" s="621"/>
      <c r="AU18" s="621"/>
      <c r="AV18" s="621"/>
      <c r="AW18" s="621"/>
      <c r="AX18" s="621"/>
      <c r="AY18" s="621"/>
      <c r="AZ18" s="621"/>
      <c r="BA18" s="621"/>
      <c r="BB18" s="621"/>
      <c r="BC18" s="621"/>
      <c r="BD18" s="621"/>
      <c r="BE18" s="621"/>
      <c r="BF18" s="622"/>
      <c r="BG18" s="623" t="s">
        <v>121</v>
      </c>
      <c r="BH18" s="624"/>
      <c r="BI18" s="624"/>
      <c r="BJ18" s="624"/>
      <c r="BK18" s="624"/>
      <c r="BL18" s="624"/>
      <c r="BM18" s="624"/>
      <c r="BN18" s="625"/>
      <c r="BO18" s="626" t="s">
        <v>121</v>
      </c>
      <c r="BP18" s="626"/>
      <c r="BQ18" s="626"/>
      <c r="BR18" s="626"/>
      <c r="BS18" s="627" t="s">
        <v>121</v>
      </c>
      <c r="BT18" s="627"/>
      <c r="BU18" s="627"/>
      <c r="BV18" s="627"/>
      <c r="BW18" s="627"/>
      <c r="BX18" s="627"/>
      <c r="BY18" s="627"/>
      <c r="BZ18" s="627"/>
      <c r="CA18" s="627"/>
      <c r="CB18" s="631"/>
      <c r="CD18" s="620" t="s">
        <v>257</v>
      </c>
      <c r="CE18" s="621"/>
      <c r="CF18" s="621"/>
      <c r="CG18" s="621"/>
      <c r="CH18" s="621"/>
      <c r="CI18" s="621"/>
      <c r="CJ18" s="621"/>
      <c r="CK18" s="621"/>
      <c r="CL18" s="621"/>
      <c r="CM18" s="621"/>
      <c r="CN18" s="621"/>
      <c r="CO18" s="621"/>
      <c r="CP18" s="621"/>
      <c r="CQ18" s="622"/>
      <c r="CR18" s="623" t="s">
        <v>121</v>
      </c>
      <c r="CS18" s="624"/>
      <c r="CT18" s="624"/>
      <c r="CU18" s="624"/>
      <c r="CV18" s="624"/>
      <c r="CW18" s="624"/>
      <c r="CX18" s="624"/>
      <c r="CY18" s="625"/>
      <c r="CZ18" s="626" t="s">
        <v>121</v>
      </c>
      <c r="DA18" s="626"/>
      <c r="DB18" s="626"/>
      <c r="DC18" s="626"/>
      <c r="DD18" s="632" t="s">
        <v>121</v>
      </c>
      <c r="DE18" s="624"/>
      <c r="DF18" s="624"/>
      <c r="DG18" s="624"/>
      <c r="DH18" s="624"/>
      <c r="DI18" s="624"/>
      <c r="DJ18" s="624"/>
      <c r="DK18" s="624"/>
      <c r="DL18" s="624"/>
      <c r="DM18" s="624"/>
      <c r="DN18" s="624"/>
      <c r="DO18" s="624"/>
      <c r="DP18" s="625"/>
      <c r="DQ18" s="632" t="s">
        <v>121</v>
      </c>
      <c r="DR18" s="624"/>
      <c r="DS18" s="624"/>
      <c r="DT18" s="624"/>
      <c r="DU18" s="624"/>
      <c r="DV18" s="624"/>
      <c r="DW18" s="624"/>
      <c r="DX18" s="624"/>
      <c r="DY18" s="624"/>
      <c r="DZ18" s="624"/>
      <c r="EA18" s="624"/>
      <c r="EB18" s="624"/>
      <c r="EC18" s="633"/>
    </row>
    <row r="19" spans="2:133" ht="11.25" customHeight="1" x14ac:dyDescent="0.2">
      <c r="B19" s="620" t="s">
        <v>258</v>
      </c>
      <c r="C19" s="621"/>
      <c r="D19" s="621"/>
      <c r="E19" s="621"/>
      <c r="F19" s="621"/>
      <c r="G19" s="621"/>
      <c r="H19" s="621"/>
      <c r="I19" s="621"/>
      <c r="J19" s="621"/>
      <c r="K19" s="621"/>
      <c r="L19" s="621"/>
      <c r="M19" s="621"/>
      <c r="N19" s="621"/>
      <c r="O19" s="621"/>
      <c r="P19" s="621"/>
      <c r="Q19" s="622"/>
      <c r="R19" s="623">
        <v>106977</v>
      </c>
      <c r="S19" s="624"/>
      <c r="T19" s="624"/>
      <c r="U19" s="624"/>
      <c r="V19" s="624"/>
      <c r="W19" s="624"/>
      <c r="X19" s="624"/>
      <c r="Y19" s="625"/>
      <c r="Z19" s="626">
        <v>0.8</v>
      </c>
      <c r="AA19" s="626"/>
      <c r="AB19" s="626"/>
      <c r="AC19" s="626"/>
      <c r="AD19" s="627">
        <v>106977</v>
      </c>
      <c r="AE19" s="627"/>
      <c r="AF19" s="627"/>
      <c r="AG19" s="627"/>
      <c r="AH19" s="627"/>
      <c r="AI19" s="627"/>
      <c r="AJ19" s="627"/>
      <c r="AK19" s="627"/>
      <c r="AL19" s="628">
        <v>1.8</v>
      </c>
      <c r="AM19" s="629"/>
      <c r="AN19" s="629"/>
      <c r="AO19" s="630"/>
      <c r="AP19" s="620" t="s">
        <v>259</v>
      </c>
      <c r="AQ19" s="621"/>
      <c r="AR19" s="621"/>
      <c r="AS19" s="621"/>
      <c r="AT19" s="621"/>
      <c r="AU19" s="621"/>
      <c r="AV19" s="621"/>
      <c r="AW19" s="621"/>
      <c r="AX19" s="621"/>
      <c r="AY19" s="621"/>
      <c r="AZ19" s="621"/>
      <c r="BA19" s="621"/>
      <c r="BB19" s="621"/>
      <c r="BC19" s="621"/>
      <c r="BD19" s="621"/>
      <c r="BE19" s="621"/>
      <c r="BF19" s="622"/>
      <c r="BG19" s="623">
        <v>249675</v>
      </c>
      <c r="BH19" s="624"/>
      <c r="BI19" s="624"/>
      <c r="BJ19" s="624"/>
      <c r="BK19" s="624"/>
      <c r="BL19" s="624"/>
      <c r="BM19" s="624"/>
      <c r="BN19" s="625"/>
      <c r="BO19" s="626">
        <v>8</v>
      </c>
      <c r="BP19" s="626"/>
      <c r="BQ19" s="626"/>
      <c r="BR19" s="626"/>
      <c r="BS19" s="627" t="s">
        <v>121</v>
      </c>
      <c r="BT19" s="627"/>
      <c r="BU19" s="627"/>
      <c r="BV19" s="627"/>
      <c r="BW19" s="627"/>
      <c r="BX19" s="627"/>
      <c r="BY19" s="627"/>
      <c r="BZ19" s="627"/>
      <c r="CA19" s="627"/>
      <c r="CB19" s="631"/>
      <c r="CD19" s="620" t="s">
        <v>260</v>
      </c>
      <c r="CE19" s="621"/>
      <c r="CF19" s="621"/>
      <c r="CG19" s="621"/>
      <c r="CH19" s="621"/>
      <c r="CI19" s="621"/>
      <c r="CJ19" s="621"/>
      <c r="CK19" s="621"/>
      <c r="CL19" s="621"/>
      <c r="CM19" s="621"/>
      <c r="CN19" s="621"/>
      <c r="CO19" s="621"/>
      <c r="CP19" s="621"/>
      <c r="CQ19" s="622"/>
      <c r="CR19" s="623" t="s">
        <v>121</v>
      </c>
      <c r="CS19" s="624"/>
      <c r="CT19" s="624"/>
      <c r="CU19" s="624"/>
      <c r="CV19" s="624"/>
      <c r="CW19" s="624"/>
      <c r="CX19" s="624"/>
      <c r="CY19" s="625"/>
      <c r="CZ19" s="626" t="s">
        <v>121</v>
      </c>
      <c r="DA19" s="626"/>
      <c r="DB19" s="626"/>
      <c r="DC19" s="626"/>
      <c r="DD19" s="632" t="s">
        <v>121</v>
      </c>
      <c r="DE19" s="624"/>
      <c r="DF19" s="624"/>
      <c r="DG19" s="624"/>
      <c r="DH19" s="624"/>
      <c r="DI19" s="624"/>
      <c r="DJ19" s="624"/>
      <c r="DK19" s="624"/>
      <c r="DL19" s="624"/>
      <c r="DM19" s="624"/>
      <c r="DN19" s="624"/>
      <c r="DO19" s="624"/>
      <c r="DP19" s="625"/>
      <c r="DQ19" s="632" t="s">
        <v>121</v>
      </c>
      <c r="DR19" s="624"/>
      <c r="DS19" s="624"/>
      <c r="DT19" s="624"/>
      <c r="DU19" s="624"/>
      <c r="DV19" s="624"/>
      <c r="DW19" s="624"/>
      <c r="DX19" s="624"/>
      <c r="DY19" s="624"/>
      <c r="DZ19" s="624"/>
      <c r="EA19" s="624"/>
      <c r="EB19" s="624"/>
      <c r="EC19" s="633"/>
    </row>
    <row r="20" spans="2:133" ht="11.25" customHeight="1" x14ac:dyDescent="0.2">
      <c r="B20" s="636" t="s">
        <v>261</v>
      </c>
      <c r="C20" s="637"/>
      <c r="D20" s="637"/>
      <c r="E20" s="637"/>
      <c r="F20" s="637"/>
      <c r="G20" s="637"/>
      <c r="H20" s="637"/>
      <c r="I20" s="637"/>
      <c r="J20" s="637"/>
      <c r="K20" s="637"/>
      <c r="L20" s="637"/>
      <c r="M20" s="637"/>
      <c r="N20" s="637"/>
      <c r="O20" s="637"/>
      <c r="P20" s="637"/>
      <c r="Q20" s="638"/>
      <c r="R20" s="623" t="s">
        <v>121</v>
      </c>
      <c r="S20" s="624"/>
      <c r="T20" s="624"/>
      <c r="U20" s="624"/>
      <c r="V20" s="624"/>
      <c r="W20" s="624"/>
      <c r="X20" s="624"/>
      <c r="Y20" s="625"/>
      <c r="Z20" s="626" t="s">
        <v>121</v>
      </c>
      <c r="AA20" s="626"/>
      <c r="AB20" s="626"/>
      <c r="AC20" s="626"/>
      <c r="AD20" s="627" t="s">
        <v>121</v>
      </c>
      <c r="AE20" s="627"/>
      <c r="AF20" s="627"/>
      <c r="AG20" s="627"/>
      <c r="AH20" s="627"/>
      <c r="AI20" s="627"/>
      <c r="AJ20" s="627"/>
      <c r="AK20" s="627"/>
      <c r="AL20" s="628" t="s">
        <v>121</v>
      </c>
      <c r="AM20" s="629"/>
      <c r="AN20" s="629"/>
      <c r="AO20" s="630"/>
      <c r="AP20" s="620" t="s">
        <v>262</v>
      </c>
      <c r="AQ20" s="621"/>
      <c r="AR20" s="621"/>
      <c r="AS20" s="621"/>
      <c r="AT20" s="621"/>
      <c r="AU20" s="621"/>
      <c r="AV20" s="621"/>
      <c r="AW20" s="621"/>
      <c r="AX20" s="621"/>
      <c r="AY20" s="621"/>
      <c r="AZ20" s="621"/>
      <c r="BA20" s="621"/>
      <c r="BB20" s="621"/>
      <c r="BC20" s="621"/>
      <c r="BD20" s="621"/>
      <c r="BE20" s="621"/>
      <c r="BF20" s="622"/>
      <c r="BG20" s="623">
        <v>249675</v>
      </c>
      <c r="BH20" s="624"/>
      <c r="BI20" s="624"/>
      <c r="BJ20" s="624"/>
      <c r="BK20" s="624"/>
      <c r="BL20" s="624"/>
      <c r="BM20" s="624"/>
      <c r="BN20" s="625"/>
      <c r="BO20" s="626">
        <v>8</v>
      </c>
      <c r="BP20" s="626"/>
      <c r="BQ20" s="626"/>
      <c r="BR20" s="626"/>
      <c r="BS20" s="627" t="s">
        <v>121</v>
      </c>
      <c r="BT20" s="627"/>
      <c r="BU20" s="627"/>
      <c r="BV20" s="627"/>
      <c r="BW20" s="627"/>
      <c r="BX20" s="627"/>
      <c r="BY20" s="627"/>
      <c r="BZ20" s="627"/>
      <c r="CA20" s="627"/>
      <c r="CB20" s="631"/>
      <c r="CD20" s="620" t="s">
        <v>263</v>
      </c>
      <c r="CE20" s="621"/>
      <c r="CF20" s="621"/>
      <c r="CG20" s="621"/>
      <c r="CH20" s="621"/>
      <c r="CI20" s="621"/>
      <c r="CJ20" s="621"/>
      <c r="CK20" s="621"/>
      <c r="CL20" s="621"/>
      <c r="CM20" s="621"/>
      <c r="CN20" s="621"/>
      <c r="CO20" s="621"/>
      <c r="CP20" s="621"/>
      <c r="CQ20" s="622"/>
      <c r="CR20" s="623">
        <v>12032724</v>
      </c>
      <c r="CS20" s="624"/>
      <c r="CT20" s="624"/>
      <c r="CU20" s="624"/>
      <c r="CV20" s="624"/>
      <c r="CW20" s="624"/>
      <c r="CX20" s="624"/>
      <c r="CY20" s="625"/>
      <c r="CZ20" s="626">
        <v>100</v>
      </c>
      <c r="DA20" s="626"/>
      <c r="DB20" s="626"/>
      <c r="DC20" s="626"/>
      <c r="DD20" s="632">
        <v>776186</v>
      </c>
      <c r="DE20" s="624"/>
      <c r="DF20" s="624"/>
      <c r="DG20" s="624"/>
      <c r="DH20" s="624"/>
      <c r="DI20" s="624"/>
      <c r="DJ20" s="624"/>
      <c r="DK20" s="624"/>
      <c r="DL20" s="624"/>
      <c r="DM20" s="624"/>
      <c r="DN20" s="624"/>
      <c r="DO20" s="624"/>
      <c r="DP20" s="625"/>
      <c r="DQ20" s="632">
        <v>9370267</v>
      </c>
      <c r="DR20" s="624"/>
      <c r="DS20" s="624"/>
      <c r="DT20" s="624"/>
      <c r="DU20" s="624"/>
      <c r="DV20" s="624"/>
      <c r="DW20" s="624"/>
      <c r="DX20" s="624"/>
      <c r="DY20" s="624"/>
      <c r="DZ20" s="624"/>
      <c r="EA20" s="624"/>
      <c r="EB20" s="624"/>
      <c r="EC20" s="633"/>
    </row>
    <row r="21" spans="2:133" ht="11.25" customHeight="1" x14ac:dyDescent="0.2">
      <c r="B21" s="620" t="s">
        <v>264</v>
      </c>
      <c r="C21" s="621"/>
      <c r="D21" s="621"/>
      <c r="E21" s="621"/>
      <c r="F21" s="621"/>
      <c r="G21" s="621"/>
      <c r="H21" s="621"/>
      <c r="I21" s="621"/>
      <c r="J21" s="621"/>
      <c r="K21" s="621"/>
      <c r="L21" s="621"/>
      <c r="M21" s="621"/>
      <c r="N21" s="621"/>
      <c r="O21" s="621"/>
      <c r="P21" s="621"/>
      <c r="Q21" s="622"/>
      <c r="R21" s="623">
        <v>2269117</v>
      </c>
      <c r="S21" s="624"/>
      <c r="T21" s="624"/>
      <c r="U21" s="624"/>
      <c r="V21" s="624"/>
      <c r="W21" s="624"/>
      <c r="X21" s="624"/>
      <c r="Y21" s="625"/>
      <c r="Z21" s="626">
        <v>17.8</v>
      </c>
      <c r="AA21" s="626"/>
      <c r="AB21" s="626"/>
      <c r="AC21" s="626"/>
      <c r="AD21" s="627">
        <v>2065274</v>
      </c>
      <c r="AE21" s="627"/>
      <c r="AF21" s="627"/>
      <c r="AG21" s="627"/>
      <c r="AH21" s="627"/>
      <c r="AI21" s="627"/>
      <c r="AJ21" s="627"/>
      <c r="AK21" s="627"/>
      <c r="AL21" s="628">
        <v>34.799999999999997</v>
      </c>
      <c r="AM21" s="629"/>
      <c r="AN21" s="629"/>
      <c r="AO21" s="630"/>
      <c r="AP21" s="620" t="s">
        <v>265</v>
      </c>
      <c r="AQ21" s="639"/>
      <c r="AR21" s="639"/>
      <c r="AS21" s="639"/>
      <c r="AT21" s="639"/>
      <c r="AU21" s="639"/>
      <c r="AV21" s="639"/>
      <c r="AW21" s="639"/>
      <c r="AX21" s="639"/>
      <c r="AY21" s="639"/>
      <c r="AZ21" s="639"/>
      <c r="BA21" s="639"/>
      <c r="BB21" s="639"/>
      <c r="BC21" s="639"/>
      <c r="BD21" s="639"/>
      <c r="BE21" s="639"/>
      <c r="BF21" s="640"/>
      <c r="BG21" s="623">
        <v>6150</v>
      </c>
      <c r="BH21" s="624"/>
      <c r="BI21" s="624"/>
      <c r="BJ21" s="624"/>
      <c r="BK21" s="624"/>
      <c r="BL21" s="624"/>
      <c r="BM21" s="624"/>
      <c r="BN21" s="625"/>
      <c r="BO21" s="626">
        <v>0.2</v>
      </c>
      <c r="BP21" s="626"/>
      <c r="BQ21" s="626"/>
      <c r="BR21" s="626"/>
      <c r="BS21" s="627" t="s">
        <v>121</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266</v>
      </c>
      <c r="C22" s="621"/>
      <c r="D22" s="621"/>
      <c r="E22" s="621"/>
      <c r="F22" s="621"/>
      <c r="G22" s="621"/>
      <c r="H22" s="621"/>
      <c r="I22" s="621"/>
      <c r="J22" s="621"/>
      <c r="K22" s="621"/>
      <c r="L22" s="621"/>
      <c r="M22" s="621"/>
      <c r="N22" s="621"/>
      <c r="O22" s="621"/>
      <c r="P22" s="621"/>
      <c r="Q22" s="622"/>
      <c r="R22" s="623">
        <v>2065274</v>
      </c>
      <c r="S22" s="624"/>
      <c r="T22" s="624"/>
      <c r="U22" s="624"/>
      <c r="V22" s="624"/>
      <c r="W22" s="624"/>
      <c r="X22" s="624"/>
      <c r="Y22" s="625"/>
      <c r="Z22" s="626">
        <v>16.2</v>
      </c>
      <c r="AA22" s="626"/>
      <c r="AB22" s="626"/>
      <c r="AC22" s="626"/>
      <c r="AD22" s="627">
        <v>2065274</v>
      </c>
      <c r="AE22" s="627"/>
      <c r="AF22" s="627"/>
      <c r="AG22" s="627"/>
      <c r="AH22" s="627"/>
      <c r="AI22" s="627"/>
      <c r="AJ22" s="627"/>
      <c r="AK22" s="627"/>
      <c r="AL22" s="628">
        <v>34.799999999999997</v>
      </c>
      <c r="AM22" s="629"/>
      <c r="AN22" s="629"/>
      <c r="AO22" s="630"/>
      <c r="AP22" s="620" t="s">
        <v>267</v>
      </c>
      <c r="AQ22" s="639"/>
      <c r="AR22" s="639"/>
      <c r="AS22" s="639"/>
      <c r="AT22" s="639"/>
      <c r="AU22" s="639"/>
      <c r="AV22" s="639"/>
      <c r="AW22" s="639"/>
      <c r="AX22" s="639"/>
      <c r="AY22" s="639"/>
      <c r="AZ22" s="639"/>
      <c r="BA22" s="639"/>
      <c r="BB22" s="639"/>
      <c r="BC22" s="639"/>
      <c r="BD22" s="639"/>
      <c r="BE22" s="639"/>
      <c r="BF22" s="640"/>
      <c r="BG22" s="623" t="s">
        <v>121</v>
      </c>
      <c r="BH22" s="624"/>
      <c r="BI22" s="624"/>
      <c r="BJ22" s="624"/>
      <c r="BK22" s="624"/>
      <c r="BL22" s="624"/>
      <c r="BM22" s="624"/>
      <c r="BN22" s="625"/>
      <c r="BO22" s="626" t="s">
        <v>121</v>
      </c>
      <c r="BP22" s="626"/>
      <c r="BQ22" s="626"/>
      <c r="BR22" s="626"/>
      <c r="BS22" s="627" t="s">
        <v>121</v>
      </c>
      <c r="BT22" s="627"/>
      <c r="BU22" s="627"/>
      <c r="BV22" s="627"/>
      <c r="BW22" s="627"/>
      <c r="BX22" s="627"/>
      <c r="BY22" s="627"/>
      <c r="BZ22" s="627"/>
      <c r="CA22" s="627"/>
      <c r="CB22" s="631"/>
      <c r="CD22" s="605" t="s">
        <v>268</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269</v>
      </c>
      <c r="C23" s="621"/>
      <c r="D23" s="621"/>
      <c r="E23" s="621"/>
      <c r="F23" s="621"/>
      <c r="G23" s="621"/>
      <c r="H23" s="621"/>
      <c r="I23" s="621"/>
      <c r="J23" s="621"/>
      <c r="K23" s="621"/>
      <c r="L23" s="621"/>
      <c r="M23" s="621"/>
      <c r="N23" s="621"/>
      <c r="O23" s="621"/>
      <c r="P23" s="621"/>
      <c r="Q23" s="622"/>
      <c r="R23" s="623">
        <v>200805</v>
      </c>
      <c r="S23" s="624"/>
      <c r="T23" s="624"/>
      <c r="U23" s="624"/>
      <c r="V23" s="624"/>
      <c r="W23" s="624"/>
      <c r="X23" s="624"/>
      <c r="Y23" s="625"/>
      <c r="Z23" s="626">
        <v>1.6</v>
      </c>
      <c r="AA23" s="626"/>
      <c r="AB23" s="626"/>
      <c r="AC23" s="626"/>
      <c r="AD23" s="627" t="s">
        <v>121</v>
      </c>
      <c r="AE23" s="627"/>
      <c r="AF23" s="627"/>
      <c r="AG23" s="627"/>
      <c r="AH23" s="627"/>
      <c r="AI23" s="627"/>
      <c r="AJ23" s="627"/>
      <c r="AK23" s="627"/>
      <c r="AL23" s="628" t="s">
        <v>121</v>
      </c>
      <c r="AM23" s="629"/>
      <c r="AN23" s="629"/>
      <c r="AO23" s="630"/>
      <c r="AP23" s="620" t="s">
        <v>270</v>
      </c>
      <c r="AQ23" s="639"/>
      <c r="AR23" s="639"/>
      <c r="AS23" s="639"/>
      <c r="AT23" s="639"/>
      <c r="AU23" s="639"/>
      <c r="AV23" s="639"/>
      <c r="AW23" s="639"/>
      <c r="AX23" s="639"/>
      <c r="AY23" s="639"/>
      <c r="AZ23" s="639"/>
      <c r="BA23" s="639"/>
      <c r="BB23" s="639"/>
      <c r="BC23" s="639"/>
      <c r="BD23" s="639"/>
      <c r="BE23" s="639"/>
      <c r="BF23" s="640"/>
      <c r="BG23" s="623">
        <v>243525</v>
      </c>
      <c r="BH23" s="624"/>
      <c r="BI23" s="624"/>
      <c r="BJ23" s="624"/>
      <c r="BK23" s="624"/>
      <c r="BL23" s="624"/>
      <c r="BM23" s="624"/>
      <c r="BN23" s="625"/>
      <c r="BO23" s="626">
        <v>7.8</v>
      </c>
      <c r="BP23" s="626"/>
      <c r="BQ23" s="626"/>
      <c r="BR23" s="626"/>
      <c r="BS23" s="627" t="s">
        <v>121</v>
      </c>
      <c r="BT23" s="627"/>
      <c r="BU23" s="627"/>
      <c r="BV23" s="627"/>
      <c r="BW23" s="627"/>
      <c r="BX23" s="627"/>
      <c r="BY23" s="627"/>
      <c r="BZ23" s="627"/>
      <c r="CA23" s="627"/>
      <c r="CB23" s="631"/>
      <c r="CD23" s="605" t="s">
        <v>210</v>
      </c>
      <c r="CE23" s="606"/>
      <c r="CF23" s="606"/>
      <c r="CG23" s="606"/>
      <c r="CH23" s="606"/>
      <c r="CI23" s="606"/>
      <c r="CJ23" s="606"/>
      <c r="CK23" s="606"/>
      <c r="CL23" s="606"/>
      <c r="CM23" s="606"/>
      <c r="CN23" s="606"/>
      <c r="CO23" s="606"/>
      <c r="CP23" s="606"/>
      <c r="CQ23" s="607"/>
      <c r="CR23" s="605" t="s">
        <v>271</v>
      </c>
      <c r="CS23" s="606"/>
      <c r="CT23" s="606"/>
      <c r="CU23" s="606"/>
      <c r="CV23" s="606"/>
      <c r="CW23" s="606"/>
      <c r="CX23" s="606"/>
      <c r="CY23" s="607"/>
      <c r="CZ23" s="605" t="s">
        <v>272</v>
      </c>
      <c r="DA23" s="606"/>
      <c r="DB23" s="606"/>
      <c r="DC23" s="607"/>
      <c r="DD23" s="605" t="s">
        <v>273</v>
      </c>
      <c r="DE23" s="606"/>
      <c r="DF23" s="606"/>
      <c r="DG23" s="606"/>
      <c r="DH23" s="606"/>
      <c r="DI23" s="606"/>
      <c r="DJ23" s="606"/>
      <c r="DK23" s="607"/>
      <c r="DL23" s="650" t="s">
        <v>274</v>
      </c>
      <c r="DM23" s="651"/>
      <c r="DN23" s="651"/>
      <c r="DO23" s="651"/>
      <c r="DP23" s="651"/>
      <c r="DQ23" s="651"/>
      <c r="DR23" s="651"/>
      <c r="DS23" s="651"/>
      <c r="DT23" s="651"/>
      <c r="DU23" s="651"/>
      <c r="DV23" s="652"/>
      <c r="DW23" s="605" t="s">
        <v>275</v>
      </c>
      <c r="DX23" s="606"/>
      <c r="DY23" s="606"/>
      <c r="DZ23" s="606"/>
      <c r="EA23" s="606"/>
      <c r="EB23" s="606"/>
      <c r="EC23" s="607"/>
    </row>
    <row r="24" spans="2:133" ht="11.25" customHeight="1" x14ac:dyDescent="0.2">
      <c r="B24" s="620" t="s">
        <v>276</v>
      </c>
      <c r="C24" s="621"/>
      <c r="D24" s="621"/>
      <c r="E24" s="621"/>
      <c r="F24" s="621"/>
      <c r="G24" s="621"/>
      <c r="H24" s="621"/>
      <c r="I24" s="621"/>
      <c r="J24" s="621"/>
      <c r="K24" s="621"/>
      <c r="L24" s="621"/>
      <c r="M24" s="621"/>
      <c r="N24" s="621"/>
      <c r="O24" s="621"/>
      <c r="P24" s="621"/>
      <c r="Q24" s="622"/>
      <c r="R24" s="623">
        <v>3038</v>
      </c>
      <c r="S24" s="624"/>
      <c r="T24" s="624"/>
      <c r="U24" s="624"/>
      <c r="V24" s="624"/>
      <c r="W24" s="624"/>
      <c r="X24" s="624"/>
      <c r="Y24" s="625"/>
      <c r="Z24" s="626">
        <v>0</v>
      </c>
      <c r="AA24" s="626"/>
      <c r="AB24" s="626"/>
      <c r="AC24" s="626"/>
      <c r="AD24" s="627" t="s">
        <v>121</v>
      </c>
      <c r="AE24" s="627"/>
      <c r="AF24" s="627"/>
      <c r="AG24" s="627"/>
      <c r="AH24" s="627"/>
      <c r="AI24" s="627"/>
      <c r="AJ24" s="627"/>
      <c r="AK24" s="627"/>
      <c r="AL24" s="628" t="s">
        <v>121</v>
      </c>
      <c r="AM24" s="629"/>
      <c r="AN24" s="629"/>
      <c r="AO24" s="630"/>
      <c r="AP24" s="620" t="s">
        <v>277</v>
      </c>
      <c r="AQ24" s="639"/>
      <c r="AR24" s="639"/>
      <c r="AS24" s="639"/>
      <c r="AT24" s="639"/>
      <c r="AU24" s="639"/>
      <c r="AV24" s="639"/>
      <c r="AW24" s="639"/>
      <c r="AX24" s="639"/>
      <c r="AY24" s="639"/>
      <c r="AZ24" s="639"/>
      <c r="BA24" s="639"/>
      <c r="BB24" s="639"/>
      <c r="BC24" s="639"/>
      <c r="BD24" s="639"/>
      <c r="BE24" s="639"/>
      <c r="BF24" s="640"/>
      <c r="BG24" s="623" t="s">
        <v>121</v>
      </c>
      <c r="BH24" s="624"/>
      <c r="BI24" s="624"/>
      <c r="BJ24" s="624"/>
      <c r="BK24" s="624"/>
      <c r="BL24" s="624"/>
      <c r="BM24" s="624"/>
      <c r="BN24" s="625"/>
      <c r="BO24" s="626" t="s">
        <v>121</v>
      </c>
      <c r="BP24" s="626"/>
      <c r="BQ24" s="626"/>
      <c r="BR24" s="626"/>
      <c r="BS24" s="627" t="s">
        <v>121</v>
      </c>
      <c r="BT24" s="627"/>
      <c r="BU24" s="627"/>
      <c r="BV24" s="627"/>
      <c r="BW24" s="627"/>
      <c r="BX24" s="627"/>
      <c r="BY24" s="627"/>
      <c r="BZ24" s="627"/>
      <c r="CA24" s="627"/>
      <c r="CB24" s="631"/>
      <c r="CD24" s="609" t="s">
        <v>278</v>
      </c>
      <c r="CE24" s="610"/>
      <c r="CF24" s="610"/>
      <c r="CG24" s="610"/>
      <c r="CH24" s="610"/>
      <c r="CI24" s="610"/>
      <c r="CJ24" s="610"/>
      <c r="CK24" s="610"/>
      <c r="CL24" s="610"/>
      <c r="CM24" s="610"/>
      <c r="CN24" s="610"/>
      <c r="CO24" s="610"/>
      <c r="CP24" s="610"/>
      <c r="CQ24" s="611"/>
      <c r="CR24" s="612">
        <v>4659588</v>
      </c>
      <c r="CS24" s="613"/>
      <c r="CT24" s="613"/>
      <c r="CU24" s="613"/>
      <c r="CV24" s="613"/>
      <c r="CW24" s="613"/>
      <c r="CX24" s="613"/>
      <c r="CY24" s="614"/>
      <c r="CZ24" s="617">
        <v>38.700000000000003</v>
      </c>
      <c r="DA24" s="618"/>
      <c r="DB24" s="618"/>
      <c r="DC24" s="634"/>
      <c r="DD24" s="655">
        <v>3108166</v>
      </c>
      <c r="DE24" s="613"/>
      <c r="DF24" s="613"/>
      <c r="DG24" s="613"/>
      <c r="DH24" s="613"/>
      <c r="DI24" s="613"/>
      <c r="DJ24" s="613"/>
      <c r="DK24" s="614"/>
      <c r="DL24" s="655">
        <v>2851096</v>
      </c>
      <c r="DM24" s="613"/>
      <c r="DN24" s="613"/>
      <c r="DO24" s="613"/>
      <c r="DP24" s="613"/>
      <c r="DQ24" s="613"/>
      <c r="DR24" s="613"/>
      <c r="DS24" s="613"/>
      <c r="DT24" s="613"/>
      <c r="DU24" s="613"/>
      <c r="DV24" s="614"/>
      <c r="DW24" s="617">
        <v>48.1</v>
      </c>
      <c r="DX24" s="618"/>
      <c r="DY24" s="618"/>
      <c r="DZ24" s="618"/>
      <c r="EA24" s="618"/>
      <c r="EB24" s="618"/>
      <c r="EC24" s="619"/>
    </row>
    <row r="25" spans="2:133" ht="11.25" customHeight="1" x14ac:dyDescent="0.2">
      <c r="B25" s="620" t="s">
        <v>279</v>
      </c>
      <c r="C25" s="621"/>
      <c r="D25" s="621"/>
      <c r="E25" s="621"/>
      <c r="F25" s="621"/>
      <c r="G25" s="621"/>
      <c r="H25" s="621"/>
      <c r="I25" s="621"/>
      <c r="J25" s="621"/>
      <c r="K25" s="621"/>
      <c r="L25" s="621"/>
      <c r="M25" s="621"/>
      <c r="N25" s="621"/>
      <c r="O25" s="621"/>
      <c r="P25" s="621"/>
      <c r="Q25" s="622"/>
      <c r="R25" s="623">
        <v>6355756</v>
      </c>
      <c r="S25" s="624"/>
      <c r="T25" s="624"/>
      <c r="U25" s="624"/>
      <c r="V25" s="624"/>
      <c r="W25" s="624"/>
      <c r="X25" s="624"/>
      <c r="Y25" s="625"/>
      <c r="Z25" s="626">
        <v>50</v>
      </c>
      <c r="AA25" s="626"/>
      <c r="AB25" s="626"/>
      <c r="AC25" s="626"/>
      <c r="AD25" s="627">
        <v>5908388</v>
      </c>
      <c r="AE25" s="627"/>
      <c r="AF25" s="627"/>
      <c r="AG25" s="627"/>
      <c r="AH25" s="627"/>
      <c r="AI25" s="627"/>
      <c r="AJ25" s="627"/>
      <c r="AK25" s="627"/>
      <c r="AL25" s="628">
        <v>99.7</v>
      </c>
      <c r="AM25" s="629"/>
      <c r="AN25" s="629"/>
      <c r="AO25" s="630"/>
      <c r="AP25" s="620" t="s">
        <v>280</v>
      </c>
      <c r="AQ25" s="639"/>
      <c r="AR25" s="639"/>
      <c r="AS25" s="639"/>
      <c r="AT25" s="639"/>
      <c r="AU25" s="639"/>
      <c r="AV25" s="639"/>
      <c r="AW25" s="639"/>
      <c r="AX25" s="639"/>
      <c r="AY25" s="639"/>
      <c r="AZ25" s="639"/>
      <c r="BA25" s="639"/>
      <c r="BB25" s="639"/>
      <c r="BC25" s="639"/>
      <c r="BD25" s="639"/>
      <c r="BE25" s="639"/>
      <c r="BF25" s="640"/>
      <c r="BG25" s="623" t="s">
        <v>121</v>
      </c>
      <c r="BH25" s="624"/>
      <c r="BI25" s="624"/>
      <c r="BJ25" s="624"/>
      <c r="BK25" s="624"/>
      <c r="BL25" s="624"/>
      <c r="BM25" s="624"/>
      <c r="BN25" s="625"/>
      <c r="BO25" s="626" t="s">
        <v>121</v>
      </c>
      <c r="BP25" s="626"/>
      <c r="BQ25" s="626"/>
      <c r="BR25" s="626"/>
      <c r="BS25" s="627" t="s">
        <v>121</v>
      </c>
      <c r="BT25" s="627"/>
      <c r="BU25" s="627"/>
      <c r="BV25" s="627"/>
      <c r="BW25" s="627"/>
      <c r="BX25" s="627"/>
      <c r="BY25" s="627"/>
      <c r="BZ25" s="627"/>
      <c r="CA25" s="627"/>
      <c r="CB25" s="631"/>
      <c r="CD25" s="620" t="s">
        <v>281</v>
      </c>
      <c r="CE25" s="621"/>
      <c r="CF25" s="621"/>
      <c r="CG25" s="621"/>
      <c r="CH25" s="621"/>
      <c r="CI25" s="621"/>
      <c r="CJ25" s="621"/>
      <c r="CK25" s="621"/>
      <c r="CL25" s="621"/>
      <c r="CM25" s="621"/>
      <c r="CN25" s="621"/>
      <c r="CO25" s="621"/>
      <c r="CP25" s="621"/>
      <c r="CQ25" s="622"/>
      <c r="CR25" s="623">
        <v>1768736</v>
      </c>
      <c r="CS25" s="656"/>
      <c r="CT25" s="656"/>
      <c r="CU25" s="656"/>
      <c r="CV25" s="656"/>
      <c r="CW25" s="656"/>
      <c r="CX25" s="656"/>
      <c r="CY25" s="657"/>
      <c r="CZ25" s="628">
        <v>14.7</v>
      </c>
      <c r="DA25" s="653"/>
      <c r="DB25" s="653"/>
      <c r="DC25" s="658"/>
      <c r="DD25" s="632">
        <v>1641465</v>
      </c>
      <c r="DE25" s="656"/>
      <c r="DF25" s="656"/>
      <c r="DG25" s="656"/>
      <c r="DH25" s="656"/>
      <c r="DI25" s="656"/>
      <c r="DJ25" s="656"/>
      <c r="DK25" s="657"/>
      <c r="DL25" s="632">
        <v>1636604</v>
      </c>
      <c r="DM25" s="656"/>
      <c r="DN25" s="656"/>
      <c r="DO25" s="656"/>
      <c r="DP25" s="656"/>
      <c r="DQ25" s="656"/>
      <c r="DR25" s="656"/>
      <c r="DS25" s="656"/>
      <c r="DT25" s="656"/>
      <c r="DU25" s="656"/>
      <c r="DV25" s="657"/>
      <c r="DW25" s="628">
        <v>27.6</v>
      </c>
      <c r="DX25" s="653"/>
      <c r="DY25" s="653"/>
      <c r="DZ25" s="653"/>
      <c r="EA25" s="653"/>
      <c r="EB25" s="653"/>
      <c r="EC25" s="654"/>
    </row>
    <row r="26" spans="2:133" ht="11.25" customHeight="1" x14ac:dyDescent="0.2">
      <c r="B26" s="620" t="s">
        <v>282</v>
      </c>
      <c r="C26" s="621"/>
      <c r="D26" s="621"/>
      <c r="E26" s="621"/>
      <c r="F26" s="621"/>
      <c r="G26" s="621"/>
      <c r="H26" s="621"/>
      <c r="I26" s="621"/>
      <c r="J26" s="621"/>
      <c r="K26" s="621"/>
      <c r="L26" s="621"/>
      <c r="M26" s="621"/>
      <c r="N26" s="621"/>
      <c r="O26" s="621"/>
      <c r="P26" s="621"/>
      <c r="Q26" s="622"/>
      <c r="R26" s="623">
        <v>2908</v>
      </c>
      <c r="S26" s="624"/>
      <c r="T26" s="624"/>
      <c r="U26" s="624"/>
      <c r="V26" s="624"/>
      <c r="W26" s="624"/>
      <c r="X26" s="624"/>
      <c r="Y26" s="625"/>
      <c r="Z26" s="626">
        <v>0</v>
      </c>
      <c r="AA26" s="626"/>
      <c r="AB26" s="626"/>
      <c r="AC26" s="626"/>
      <c r="AD26" s="627">
        <v>2908</v>
      </c>
      <c r="AE26" s="627"/>
      <c r="AF26" s="627"/>
      <c r="AG26" s="627"/>
      <c r="AH26" s="627"/>
      <c r="AI26" s="627"/>
      <c r="AJ26" s="627"/>
      <c r="AK26" s="627"/>
      <c r="AL26" s="628">
        <v>0</v>
      </c>
      <c r="AM26" s="629"/>
      <c r="AN26" s="629"/>
      <c r="AO26" s="630"/>
      <c r="AP26" s="620" t="s">
        <v>283</v>
      </c>
      <c r="AQ26" s="639"/>
      <c r="AR26" s="639"/>
      <c r="AS26" s="639"/>
      <c r="AT26" s="639"/>
      <c r="AU26" s="639"/>
      <c r="AV26" s="639"/>
      <c r="AW26" s="639"/>
      <c r="AX26" s="639"/>
      <c r="AY26" s="639"/>
      <c r="AZ26" s="639"/>
      <c r="BA26" s="639"/>
      <c r="BB26" s="639"/>
      <c r="BC26" s="639"/>
      <c r="BD26" s="639"/>
      <c r="BE26" s="639"/>
      <c r="BF26" s="640"/>
      <c r="BG26" s="623" t="s">
        <v>121</v>
      </c>
      <c r="BH26" s="624"/>
      <c r="BI26" s="624"/>
      <c r="BJ26" s="624"/>
      <c r="BK26" s="624"/>
      <c r="BL26" s="624"/>
      <c r="BM26" s="624"/>
      <c r="BN26" s="625"/>
      <c r="BO26" s="626" t="s">
        <v>121</v>
      </c>
      <c r="BP26" s="626"/>
      <c r="BQ26" s="626"/>
      <c r="BR26" s="626"/>
      <c r="BS26" s="627" t="s">
        <v>121</v>
      </c>
      <c r="BT26" s="627"/>
      <c r="BU26" s="627"/>
      <c r="BV26" s="627"/>
      <c r="BW26" s="627"/>
      <c r="BX26" s="627"/>
      <c r="BY26" s="627"/>
      <c r="BZ26" s="627"/>
      <c r="CA26" s="627"/>
      <c r="CB26" s="631"/>
      <c r="CD26" s="620" t="s">
        <v>284</v>
      </c>
      <c r="CE26" s="621"/>
      <c r="CF26" s="621"/>
      <c r="CG26" s="621"/>
      <c r="CH26" s="621"/>
      <c r="CI26" s="621"/>
      <c r="CJ26" s="621"/>
      <c r="CK26" s="621"/>
      <c r="CL26" s="621"/>
      <c r="CM26" s="621"/>
      <c r="CN26" s="621"/>
      <c r="CO26" s="621"/>
      <c r="CP26" s="621"/>
      <c r="CQ26" s="622"/>
      <c r="CR26" s="623">
        <v>1043238</v>
      </c>
      <c r="CS26" s="624"/>
      <c r="CT26" s="624"/>
      <c r="CU26" s="624"/>
      <c r="CV26" s="624"/>
      <c r="CW26" s="624"/>
      <c r="CX26" s="624"/>
      <c r="CY26" s="625"/>
      <c r="CZ26" s="628">
        <v>8.6999999999999993</v>
      </c>
      <c r="DA26" s="653"/>
      <c r="DB26" s="653"/>
      <c r="DC26" s="658"/>
      <c r="DD26" s="632">
        <v>962300</v>
      </c>
      <c r="DE26" s="624"/>
      <c r="DF26" s="624"/>
      <c r="DG26" s="624"/>
      <c r="DH26" s="624"/>
      <c r="DI26" s="624"/>
      <c r="DJ26" s="624"/>
      <c r="DK26" s="625"/>
      <c r="DL26" s="632" t="s">
        <v>121</v>
      </c>
      <c r="DM26" s="624"/>
      <c r="DN26" s="624"/>
      <c r="DO26" s="624"/>
      <c r="DP26" s="624"/>
      <c r="DQ26" s="624"/>
      <c r="DR26" s="624"/>
      <c r="DS26" s="624"/>
      <c r="DT26" s="624"/>
      <c r="DU26" s="624"/>
      <c r="DV26" s="625"/>
      <c r="DW26" s="628" t="s">
        <v>121</v>
      </c>
      <c r="DX26" s="653"/>
      <c r="DY26" s="653"/>
      <c r="DZ26" s="653"/>
      <c r="EA26" s="653"/>
      <c r="EB26" s="653"/>
      <c r="EC26" s="654"/>
    </row>
    <row r="27" spans="2:133" ht="11.25" customHeight="1" x14ac:dyDescent="0.2">
      <c r="B27" s="620" t="s">
        <v>285</v>
      </c>
      <c r="C27" s="621"/>
      <c r="D27" s="621"/>
      <c r="E27" s="621"/>
      <c r="F27" s="621"/>
      <c r="G27" s="621"/>
      <c r="H27" s="621"/>
      <c r="I27" s="621"/>
      <c r="J27" s="621"/>
      <c r="K27" s="621"/>
      <c r="L27" s="621"/>
      <c r="M27" s="621"/>
      <c r="N27" s="621"/>
      <c r="O27" s="621"/>
      <c r="P27" s="621"/>
      <c r="Q27" s="622"/>
      <c r="R27" s="623">
        <v>69275</v>
      </c>
      <c r="S27" s="624"/>
      <c r="T27" s="624"/>
      <c r="U27" s="624"/>
      <c r="V27" s="624"/>
      <c r="W27" s="624"/>
      <c r="X27" s="624"/>
      <c r="Y27" s="625"/>
      <c r="Z27" s="626">
        <v>0.5</v>
      </c>
      <c r="AA27" s="626"/>
      <c r="AB27" s="626"/>
      <c r="AC27" s="626"/>
      <c r="AD27" s="627" t="s">
        <v>121</v>
      </c>
      <c r="AE27" s="627"/>
      <c r="AF27" s="627"/>
      <c r="AG27" s="627"/>
      <c r="AH27" s="627"/>
      <c r="AI27" s="627"/>
      <c r="AJ27" s="627"/>
      <c r="AK27" s="627"/>
      <c r="AL27" s="628" t="s">
        <v>121</v>
      </c>
      <c r="AM27" s="629"/>
      <c r="AN27" s="629"/>
      <c r="AO27" s="630"/>
      <c r="AP27" s="620" t="s">
        <v>286</v>
      </c>
      <c r="AQ27" s="621"/>
      <c r="AR27" s="621"/>
      <c r="AS27" s="621"/>
      <c r="AT27" s="621"/>
      <c r="AU27" s="621"/>
      <c r="AV27" s="621"/>
      <c r="AW27" s="621"/>
      <c r="AX27" s="621"/>
      <c r="AY27" s="621"/>
      <c r="AZ27" s="621"/>
      <c r="BA27" s="621"/>
      <c r="BB27" s="621"/>
      <c r="BC27" s="621"/>
      <c r="BD27" s="621"/>
      <c r="BE27" s="621"/>
      <c r="BF27" s="622"/>
      <c r="BG27" s="623">
        <v>3109438</v>
      </c>
      <c r="BH27" s="624"/>
      <c r="BI27" s="624"/>
      <c r="BJ27" s="624"/>
      <c r="BK27" s="624"/>
      <c r="BL27" s="624"/>
      <c r="BM27" s="624"/>
      <c r="BN27" s="625"/>
      <c r="BO27" s="626">
        <v>100</v>
      </c>
      <c r="BP27" s="626"/>
      <c r="BQ27" s="626"/>
      <c r="BR27" s="626"/>
      <c r="BS27" s="627" t="s">
        <v>121</v>
      </c>
      <c r="BT27" s="627"/>
      <c r="BU27" s="627"/>
      <c r="BV27" s="627"/>
      <c r="BW27" s="627"/>
      <c r="BX27" s="627"/>
      <c r="BY27" s="627"/>
      <c r="BZ27" s="627"/>
      <c r="CA27" s="627"/>
      <c r="CB27" s="631"/>
      <c r="CD27" s="620" t="s">
        <v>287</v>
      </c>
      <c r="CE27" s="621"/>
      <c r="CF27" s="621"/>
      <c r="CG27" s="621"/>
      <c r="CH27" s="621"/>
      <c r="CI27" s="621"/>
      <c r="CJ27" s="621"/>
      <c r="CK27" s="621"/>
      <c r="CL27" s="621"/>
      <c r="CM27" s="621"/>
      <c r="CN27" s="621"/>
      <c r="CO27" s="621"/>
      <c r="CP27" s="621"/>
      <c r="CQ27" s="622"/>
      <c r="CR27" s="623">
        <v>2225672</v>
      </c>
      <c r="CS27" s="656"/>
      <c r="CT27" s="656"/>
      <c r="CU27" s="656"/>
      <c r="CV27" s="656"/>
      <c r="CW27" s="656"/>
      <c r="CX27" s="656"/>
      <c r="CY27" s="657"/>
      <c r="CZ27" s="628">
        <v>18.5</v>
      </c>
      <c r="DA27" s="653"/>
      <c r="DB27" s="653"/>
      <c r="DC27" s="658"/>
      <c r="DD27" s="632">
        <v>808846</v>
      </c>
      <c r="DE27" s="656"/>
      <c r="DF27" s="656"/>
      <c r="DG27" s="656"/>
      <c r="DH27" s="656"/>
      <c r="DI27" s="656"/>
      <c r="DJ27" s="656"/>
      <c r="DK27" s="657"/>
      <c r="DL27" s="632">
        <v>556637</v>
      </c>
      <c r="DM27" s="656"/>
      <c r="DN27" s="656"/>
      <c r="DO27" s="656"/>
      <c r="DP27" s="656"/>
      <c r="DQ27" s="656"/>
      <c r="DR27" s="656"/>
      <c r="DS27" s="656"/>
      <c r="DT27" s="656"/>
      <c r="DU27" s="656"/>
      <c r="DV27" s="657"/>
      <c r="DW27" s="628">
        <v>9.4</v>
      </c>
      <c r="DX27" s="653"/>
      <c r="DY27" s="653"/>
      <c r="DZ27" s="653"/>
      <c r="EA27" s="653"/>
      <c r="EB27" s="653"/>
      <c r="EC27" s="654"/>
    </row>
    <row r="28" spans="2:133" ht="11.25" customHeight="1" x14ac:dyDescent="0.2">
      <c r="B28" s="620" t="s">
        <v>288</v>
      </c>
      <c r="C28" s="621"/>
      <c r="D28" s="621"/>
      <c r="E28" s="621"/>
      <c r="F28" s="621"/>
      <c r="G28" s="621"/>
      <c r="H28" s="621"/>
      <c r="I28" s="621"/>
      <c r="J28" s="621"/>
      <c r="K28" s="621"/>
      <c r="L28" s="621"/>
      <c r="M28" s="621"/>
      <c r="N28" s="621"/>
      <c r="O28" s="621"/>
      <c r="P28" s="621"/>
      <c r="Q28" s="622"/>
      <c r="R28" s="623">
        <v>116794</v>
      </c>
      <c r="S28" s="624"/>
      <c r="T28" s="624"/>
      <c r="U28" s="624"/>
      <c r="V28" s="624"/>
      <c r="W28" s="624"/>
      <c r="X28" s="624"/>
      <c r="Y28" s="625"/>
      <c r="Z28" s="626">
        <v>0.9</v>
      </c>
      <c r="AA28" s="626"/>
      <c r="AB28" s="626"/>
      <c r="AC28" s="626"/>
      <c r="AD28" s="627">
        <v>9592</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289</v>
      </c>
      <c r="CE28" s="621"/>
      <c r="CF28" s="621"/>
      <c r="CG28" s="621"/>
      <c r="CH28" s="621"/>
      <c r="CI28" s="621"/>
      <c r="CJ28" s="621"/>
      <c r="CK28" s="621"/>
      <c r="CL28" s="621"/>
      <c r="CM28" s="621"/>
      <c r="CN28" s="621"/>
      <c r="CO28" s="621"/>
      <c r="CP28" s="621"/>
      <c r="CQ28" s="622"/>
      <c r="CR28" s="623">
        <v>665180</v>
      </c>
      <c r="CS28" s="624"/>
      <c r="CT28" s="624"/>
      <c r="CU28" s="624"/>
      <c r="CV28" s="624"/>
      <c r="CW28" s="624"/>
      <c r="CX28" s="624"/>
      <c r="CY28" s="625"/>
      <c r="CZ28" s="628">
        <v>5.5</v>
      </c>
      <c r="DA28" s="653"/>
      <c r="DB28" s="653"/>
      <c r="DC28" s="658"/>
      <c r="DD28" s="632">
        <v>657855</v>
      </c>
      <c r="DE28" s="624"/>
      <c r="DF28" s="624"/>
      <c r="DG28" s="624"/>
      <c r="DH28" s="624"/>
      <c r="DI28" s="624"/>
      <c r="DJ28" s="624"/>
      <c r="DK28" s="625"/>
      <c r="DL28" s="632">
        <v>657855</v>
      </c>
      <c r="DM28" s="624"/>
      <c r="DN28" s="624"/>
      <c r="DO28" s="624"/>
      <c r="DP28" s="624"/>
      <c r="DQ28" s="624"/>
      <c r="DR28" s="624"/>
      <c r="DS28" s="624"/>
      <c r="DT28" s="624"/>
      <c r="DU28" s="624"/>
      <c r="DV28" s="625"/>
      <c r="DW28" s="628">
        <v>11.1</v>
      </c>
      <c r="DX28" s="653"/>
      <c r="DY28" s="653"/>
      <c r="DZ28" s="653"/>
      <c r="EA28" s="653"/>
      <c r="EB28" s="653"/>
      <c r="EC28" s="654"/>
    </row>
    <row r="29" spans="2:133" ht="11.25" customHeight="1" x14ac:dyDescent="0.2">
      <c r="B29" s="620" t="s">
        <v>290</v>
      </c>
      <c r="C29" s="621"/>
      <c r="D29" s="621"/>
      <c r="E29" s="621"/>
      <c r="F29" s="621"/>
      <c r="G29" s="621"/>
      <c r="H29" s="621"/>
      <c r="I29" s="621"/>
      <c r="J29" s="621"/>
      <c r="K29" s="621"/>
      <c r="L29" s="621"/>
      <c r="M29" s="621"/>
      <c r="N29" s="621"/>
      <c r="O29" s="621"/>
      <c r="P29" s="621"/>
      <c r="Q29" s="622"/>
      <c r="R29" s="623">
        <v>20908</v>
      </c>
      <c r="S29" s="624"/>
      <c r="T29" s="624"/>
      <c r="U29" s="624"/>
      <c r="V29" s="624"/>
      <c r="W29" s="624"/>
      <c r="X29" s="624"/>
      <c r="Y29" s="625"/>
      <c r="Z29" s="626">
        <v>0.2</v>
      </c>
      <c r="AA29" s="626"/>
      <c r="AB29" s="626"/>
      <c r="AC29" s="626"/>
      <c r="AD29" s="627" t="s">
        <v>121</v>
      </c>
      <c r="AE29" s="627"/>
      <c r="AF29" s="627"/>
      <c r="AG29" s="627"/>
      <c r="AH29" s="627"/>
      <c r="AI29" s="627"/>
      <c r="AJ29" s="627"/>
      <c r="AK29" s="627"/>
      <c r="AL29" s="628" t="s">
        <v>121</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291</v>
      </c>
      <c r="CE29" s="662"/>
      <c r="CF29" s="620" t="s">
        <v>66</v>
      </c>
      <c r="CG29" s="621"/>
      <c r="CH29" s="621"/>
      <c r="CI29" s="621"/>
      <c r="CJ29" s="621"/>
      <c r="CK29" s="621"/>
      <c r="CL29" s="621"/>
      <c r="CM29" s="621"/>
      <c r="CN29" s="621"/>
      <c r="CO29" s="621"/>
      <c r="CP29" s="621"/>
      <c r="CQ29" s="622"/>
      <c r="CR29" s="623">
        <v>665180</v>
      </c>
      <c r="CS29" s="656"/>
      <c r="CT29" s="656"/>
      <c r="CU29" s="656"/>
      <c r="CV29" s="656"/>
      <c r="CW29" s="656"/>
      <c r="CX29" s="656"/>
      <c r="CY29" s="657"/>
      <c r="CZ29" s="628">
        <v>5.5</v>
      </c>
      <c r="DA29" s="653"/>
      <c r="DB29" s="653"/>
      <c r="DC29" s="658"/>
      <c r="DD29" s="632">
        <v>657855</v>
      </c>
      <c r="DE29" s="656"/>
      <c r="DF29" s="656"/>
      <c r="DG29" s="656"/>
      <c r="DH29" s="656"/>
      <c r="DI29" s="656"/>
      <c r="DJ29" s="656"/>
      <c r="DK29" s="657"/>
      <c r="DL29" s="632">
        <v>657855</v>
      </c>
      <c r="DM29" s="656"/>
      <c r="DN29" s="656"/>
      <c r="DO29" s="656"/>
      <c r="DP29" s="656"/>
      <c r="DQ29" s="656"/>
      <c r="DR29" s="656"/>
      <c r="DS29" s="656"/>
      <c r="DT29" s="656"/>
      <c r="DU29" s="656"/>
      <c r="DV29" s="657"/>
      <c r="DW29" s="628">
        <v>11.1</v>
      </c>
      <c r="DX29" s="653"/>
      <c r="DY29" s="653"/>
      <c r="DZ29" s="653"/>
      <c r="EA29" s="653"/>
      <c r="EB29" s="653"/>
      <c r="EC29" s="654"/>
    </row>
    <row r="30" spans="2:133" ht="11.25" customHeight="1" x14ac:dyDescent="0.2">
      <c r="B30" s="620" t="s">
        <v>292</v>
      </c>
      <c r="C30" s="621"/>
      <c r="D30" s="621"/>
      <c r="E30" s="621"/>
      <c r="F30" s="621"/>
      <c r="G30" s="621"/>
      <c r="H30" s="621"/>
      <c r="I30" s="621"/>
      <c r="J30" s="621"/>
      <c r="K30" s="621"/>
      <c r="L30" s="621"/>
      <c r="M30" s="621"/>
      <c r="N30" s="621"/>
      <c r="O30" s="621"/>
      <c r="P30" s="621"/>
      <c r="Q30" s="622"/>
      <c r="R30" s="623">
        <v>1438370</v>
      </c>
      <c r="S30" s="624"/>
      <c r="T30" s="624"/>
      <c r="U30" s="624"/>
      <c r="V30" s="624"/>
      <c r="W30" s="624"/>
      <c r="X30" s="624"/>
      <c r="Y30" s="625"/>
      <c r="Z30" s="626">
        <v>11.3</v>
      </c>
      <c r="AA30" s="626"/>
      <c r="AB30" s="626"/>
      <c r="AC30" s="626"/>
      <c r="AD30" s="627" t="s">
        <v>121</v>
      </c>
      <c r="AE30" s="627"/>
      <c r="AF30" s="627"/>
      <c r="AG30" s="627"/>
      <c r="AH30" s="627"/>
      <c r="AI30" s="627"/>
      <c r="AJ30" s="627"/>
      <c r="AK30" s="627"/>
      <c r="AL30" s="628" t="s">
        <v>121</v>
      </c>
      <c r="AM30" s="629"/>
      <c r="AN30" s="629"/>
      <c r="AO30" s="630"/>
      <c r="AP30" s="605" t="s">
        <v>210</v>
      </c>
      <c r="AQ30" s="606"/>
      <c r="AR30" s="606"/>
      <c r="AS30" s="606"/>
      <c r="AT30" s="606"/>
      <c r="AU30" s="606"/>
      <c r="AV30" s="606"/>
      <c r="AW30" s="606"/>
      <c r="AX30" s="606"/>
      <c r="AY30" s="606"/>
      <c r="AZ30" s="606"/>
      <c r="BA30" s="606"/>
      <c r="BB30" s="606"/>
      <c r="BC30" s="606"/>
      <c r="BD30" s="606"/>
      <c r="BE30" s="606"/>
      <c r="BF30" s="607"/>
      <c r="BG30" s="605" t="s">
        <v>293</v>
      </c>
      <c r="BH30" s="659"/>
      <c r="BI30" s="659"/>
      <c r="BJ30" s="659"/>
      <c r="BK30" s="659"/>
      <c r="BL30" s="659"/>
      <c r="BM30" s="659"/>
      <c r="BN30" s="659"/>
      <c r="BO30" s="659"/>
      <c r="BP30" s="659"/>
      <c r="BQ30" s="660"/>
      <c r="BR30" s="605" t="s">
        <v>294</v>
      </c>
      <c r="BS30" s="659"/>
      <c r="BT30" s="659"/>
      <c r="BU30" s="659"/>
      <c r="BV30" s="659"/>
      <c r="BW30" s="659"/>
      <c r="BX30" s="659"/>
      <c r="BY30" s="659"/>
      <c r="BZ30" s="659"/>
      <c r="CA30" s="659"/>
      <c r="CB30" s="660"/>
      <c r="CD30" s="663"/>
      <c r="CE30" s="664"/>
      <c r="CF30" s="620" t="s">
        <v>295</v>
      </c>
      <c r="CG30" s="621"/>
      <c r="CH30" s="621"/>
      <c r="CI30" s="621"/>
      <c r="CJ30" s="621"/>
      <c r="CK30" s="621"/>
      <c r="CL30" s="621"/>
      <c r="CM30" s="621"/>
      <c r="CN30" s="621"/>
      <c r="CO30" s="621"/>
      <c r="CP30" s="621"/>
      <c r="CQ30" s="622"/>
      <c r="CR30" s="623">
        <v>641109</v>
      </c>
      <c r="CS30" s="624"/>
      <c r="CT30" s="624"/>
      <c r="CU30" s="624"/>
      <c r="CV30" s="624"/>
      <c r="CW30" s="624"/>
      <c r="CX30" s="624"/>
      <c r="CY30" s="625"/>
      <c r="CZ30" s="628">
        <v>5.3</v>
      </c>
      <c r="DA30" s="653"/>
      <c r="DB30" s="653"/>
      <c r="DC30" s="658"/>
      <c r="DD30" s="632">
        <v>633784</v>
      </c>
      <c r="DE30" s="624"/>
      <c r="DF30" s="624"/>
      <c r="DG30" s="624"/>
      <c r="DH30" s="624"/>
      <c r="DI30" s="624"/>
      <c r="DJ30" s="624"/>
      <c r="DK30" s="625"/>
      <c r="DL30" s="632">
        <v>633784</v>
      </c>
      <c r="DM30" s="624"/>
      <c r="DN30" s="624"/>
      <c r="DO30" s="624"/>
      <c r="DP30" s="624"/>
      <c r="DQ30" s="624"/>
      <c r="DR30" s="624"/>
      <c r="DS30" s="624"/>
      <c r="DT30" s="624"/>
      <c r="DU30" s="624"/>
      <c r="DV30" s="625"/>
      <c r="DW30" s="628">
        <v>10.7</v>
      </c>
      <c r="DX30" s="653"/>
      <c r="DY30" s="653"/>
      <c r="DZ30" s="653"/>
      <c r="EA30" s="653"/>
      <c r="EB30" s="653"/>
      <c r="EC30" s="654"/>
    </row>
    <row r="31" spans="2:133" ht="11.25" customHeight="1" x14ac:dyDescent="0.2">
      <c r="B31" s="636" t="s">
        <v>296</v>
      </c>
      <c r="C31" s="637"/>
      <c r="D31" s="637"/>
      <c r="E31" s="637"/>
      <c r="F31" s="637"/>
      <c r="G31" s="637"/>
      <c r="H31" s="637"/>
      <c r="I31" s="637"/>
      <c r="J31" s="637"/>
      <c r="K31" s="637"/>
      <c r="L31" s="637"/>
      <c r="M31" s="637"/>
      <c r="N31" s="637"/>
      <c r="O31" s="637"/>
      <c r="P31" s="637"/>
      <c r="Q31" s="638"/>
      <c r="R31" s="623" t="s">
        <v>121</v>
      </c>
      <c r="S31" s="624"/>
      <c r="T31" s="624"/>
      <c r="U31" s="624"/>
      <c r="V31" s="624"/>
      <c r="W31" s="624"/>
      <c r="X31" s="624"/>
      <c r="Y31" s="625"/>
      <c r="Z31" s="626" t="s">
        <v>121</v>
      </c>
      <c r="AA31" s="626"/>
      <c r="AB31" s="626"/>
      <c r="AC31" s="626"/>
      <c r="AD31" s="627" t="s">
        <v>121</v>
      </c>
      <c r="AE31" s="627"/>
      <c r="AF31" s="627"/>
      <c r="AG31" s="627"/>
      <c r="AH31" s="627"/>
      <c r="AI31" s="627"/>
      <c r="AJ31" s="627"/>
      <c r="AK31" s="627"/>
      <c r="AL31" s="628" t="s">
        <v>121</v>
      </c>
      <c r="AM31" s="629"/>
      <c r="AN31" s="629"/>
      <c r="AO31" s="630"/>
      <c r="AP31" s="671" t="s">
        <v>297</v>
      </c>
      <c r="AQ31" s="672"/>
      <c r="AR31" s="672"/>
      <c r="AS31" s="672"/>
      <c r="AT31" s="677" t="s">
        <v>298</v>
      </c>
      <c r="AU31" s="206"/>
      <c r="AV31" s="206"/>
      <c r="AW31" s="206"/>
      <c r="AX31" s="609" t="s">
        <v>176</v>
      </c>
      <c r="AY31" s="610"/>
      <c r="AZ31" s="610"/>
      <c r="BA31" s="610"/>
      <c r="BB31" s="610"/>
      <c r="BC31" s="610"/>
      <c r="BD31" s="610"/>
      <c r="BE31" s="610"/>
      <c r="BF31" s="611"/>
      <c r="BG31" s="670">
        <v>99.3</v>
      </c>
      <c r="BH31" s="667"/>
      <c r="BI31" s="667"/>
      <c r="BJ31" s="667"/>
      <c r="BK31" s="667"/>
      <c r="BL31" s="667"/>
      <c r="BM31" s="618">
        <v>97.5</v>
      </c>
      <c r="BN31" s="667"/>
      <c r="BO31" s="667"/>
      <c r="BP31" s="667"/>
      <c r="BQ31" s="668"/>
      <c r="BR31" s="670">
        <v>99</v>
      </c>
      <c r="BS31" s="667"/>
      <c r="BT31" s="667"/>
      <c r="BU31" s="667"/>
      <c r="BV31" s="667"/>
      <c r="BW31" s="667"/>
      <c r="BX31" s="618">
        <v>97.2</v>
      </c>
      <c r="BY31" s="667"/>
      <c r="BZ31" s="667"/>
      <c r="CA31" s="667"/>
      <c r="CB31" s="668"/>
      <c r="CD31" s="663"/>
      <c r="CE31" s="664"/>
      <c r="CF31" s="620" t="s">
        <v>299</v>
      </c>
      <c r="CG31" s="621"/>
      <c r="CH31" s="621"/>
      <c r="CI31" s="621"/>
      <c r="CJ31" s="621"/>
      <c r="CK31" s="621"/>
      <c r="CL31" s="621"/>
      <c r="CM31" s="621"/>
      <c r="CN31" s="621"/>
      <c r="CO31" s="621"/>
      <c r="CP31" s="621"/>
      <c r="CQ31" s="622"/>
      <c r="CR31" s="623">
        <v>24071</v>
      </c>
      <c r="CS31" s="656"/>
      <c r="CT31" s="656"/>
      <c r="CU31" s="656"/>
      <c r="CV31" s="656"/>
      <c r="CW31" s="656"/>
      <c r="CX31" s="656"/>
      <c r="CY31" s="657"/>
      <c r="CZ31" s="628">
        <v>0.2</v>
      </c>
      <c r="DA31" s="653"/>
      <c r="DB31" s="653"/>
      <c r="DC31" s="658"/>
      <c r="DD31" s="632">
        <v>24071</v>
      </c>
      <c r="DE31" s="656"/>
      <c r="DF31" s="656"/>
      <c r="DG31" s="656"/>
      <c r="DH31" s="656"/>
      <c r="DI31" s="656"/>
      <c r="DJ31" s="656"/>
      <c r="DK31" s="657"/>
      <c r="DL31" s="632">
        <v>24071</v>
      </c>
      <c r="DM31" s="656"/>
      <c r="DN31" s="656"/>
      <c r="DO31" s="656"/>
      <c r="DP31" s="656"/>
      <c r="DQ31" s="656"/>
      <c r="DR31" s="656"/>
      <c r="DS31" s="656"/>
      <c r="DT31" s="656"/>
      <c r="DU31" s="656"/>
      <c r="DV31" s="657"/>
      <c r="DW31" s="628">
        <v>0.4</v>
      </c>
      <c r="DX31" s="653"/>
      <c r="DY31" s="653"/>
      <c r="DZ31" s="653"/>
      <c r="EA31" s="653"/>
      <c r="EB31" s="653"/>
      <c r="EC31" s="654"/>
    </row>
    <row r="32" spans="2:133" ht="11.25" customHeight="1" x14ac:dyDescent="0.2">
      <c r="B32" s="620" t="s">
        <v>300</v>
      </c>
      <c r="C32" s="621"/>
      <c r="D32" s="621"/>
      <c r="E32" s="621"/>
      <c r="F32" s="621"/>
      <c r="G32" s="621"/>
      <c r="H32" s="621"/>
      <c r="I32" s="621"/>
      <c r="J32" s="621"/>
      <c r="K32" s="621"/>
      <c r="L32" s="621"/>
      <c r="M32" s="621"/>
      <c r="N32" s="621"/>
      <c r="O32" s="621"/>
      <c r="P32" s="621"/>
      <c r="Q32" s="622"/>
      <c r="R32" s="623">
        <v>651855</v>
      </c>
      <c r="S32" s="624"/>
      <c r="T32" s="624"/>
      <c r="U32" s="624"/>
      <c r="V32" s="624"/>
      <c r="W32" s="624"/>
      <c r="X32" s="624"/>
      <c r="Y32" s="625"/>
      <c r="Z32" s="626">
        <v>5.0999999999999996</v>
      </c>
      <c r="AA32" s="626"/>
      <c r="AB32" s="626"/>
      <c r="AC32" s="626"/>
      <c r="AD32" s="627" t="s">
        <v>121</v>
      </c>
      <c r="AE32" s="627"/>
      <c r="AF32" s="627"/>
      <c r="AG32" s="627"/>
      <c r="AH32" s="627"/>
      <c r="AI32" s="627"/>
      <c r="AJ32" s="627"/>
      <c r="AK32" s="627"/>
      <c r="AL32" s="628" t="s">
        <v>121</v>
      </c>
      <c r="AM32" s="629"/>
      <c r="AN32" s="629"/>
      <c r="AO32" s="630"/>
      <c r="AP32" s="673"/>
      <c r="AQ32" s="674"/>
      <c r="AR32" s="674"/>
      <c r="AS32" s="674"/>
      <c r="AT32" s="678"/>
      <c r="AU32" s="202" t="s">
        <v>301</v>
      </c>
      <c r="AX32" s="620" t="s">
        <v>302</v>
      </c>
      <c r="AY32" s="621"/>
      <c r="AZ32" s="621"/>
      <c r="BA32" s="621"/>
      <c r="BB32" s="621"/>
      <c r="BC32" s="621"/>
      <c r="BD32" s="621"/>
      <c r="BE32" s="621"/>
      <c r="BF32" s="622"/>
      <c r="BG32" s="680">
        <v>99.3</v>
      </c>
      <c r="BH32" s="656"/>
      <c r="BI32" s="656"/>
      <c r="BJ32" s="656"/>
      <c r="BK32" s="656"/>
      <c r="BL32" s="656"/>
      <c r="BM32" s="629">
        <v>96.7</v>
      </c>
      <c r="BN32" s="656"/>
      <c r="BO32" s="656"/>
      <c r="BP32" s="656"/>
      <c r="BQ32" s="669"/>
      <c r="BR32" s="680">
        <v>98.9</v>
      </c>
      <c r="BS32" s="656"/>
      <c r="BT32" s="656"/>
      <c r="BU32" s="656"/>
      <c r="BV32" s="656"/>
      <c r="BW32" s="656"/>
      <c r="BX32" s="629">
        <v>96.4</v>
      </c>
      <c r="BY32" s="656"/>
      <c r="BZ32" s="656"/>
      <c r="CA32" s="656"/>
      <c r="CB32" s="669"/>
      <c r="CD32" s="665"/>
      <c r="CE32" s="666"/>
      <c r="CF32" s="620" t="s">
        <v>303</v>
      </c>
      <c r="CG32" s="621"/>
      <c r="CH32" s="621"/>
      <c r="CI32" s="621"/>
      <c r="CJ32" s="621"/>
      <c r="CK32" s="621"/>
      <c r="CL32" s="621"/>
      <c r="CM32" s="621"/>
      <c r="CN32" s="621"/>
      <c r="CO32" s="621"/>
      <c r="CP32" s="621"/>
      <c r="CQ32" s="622"/>
      <c r="CR32" s="623" t="s">
        <v>121</v>
      </c>
      <c r="CS32" s="624"/>
      <c r="CT32" s="624"/>
      <c r="CU32" s="624"/>
      <c r="CV32" s="624"/>
      <c r="CW32" s="624"/>
      <c r="CX32" s="624"/>
      <c r="CY32" s="625"/>
      <c r="CZ32" s="628" t="s">
        <v>121</v>
      </c>
      <c r="DA32" s="653"/>
      <c r="DB32" s="653"/>
      <c r="DC32" s="658"/>
      <c r="DD32" s="632" t="s">
        <v>121</v>
      </c>
      <c r="DE32" s="624"/>
      <c r="DF32" s="624"/>
      <c r="DG32" s="624"/>
      <c r="DH32" s="624"/>
      <c r="DI32" s="624"/>
      <c r="DJ32" s="624"/>
      <c r="DK32" s="625"/>
      <c r="DL32" s="632" t="s">
        <v>121</v>
      </c>
      <c r="DM32" s="624"/>
      <c r="DN32" s="624"/>
      <c r="DO32" s="624"/>
      <c r="DP32" s="624"/>
      <c r="DQ32" s="624"/>
      <c r="DR32" s="624"/>
      <c r="DS32" s="624"/>
      <c r="DT32" s="624"/>
      <c r="DU32" s="624"/>
      <c r="DV32" s="625"/>
      <c r="DW32" s="628" t="s">
        <v>121</v>
      </c>
      <c r="DX32" s="653"/>
      <c r="DY32" s="653"/>
      <c r="DZ32" s="653"/>
      <c r="EA32" s="653"/>
      <c r="EB32" s="653"/>
      <c r="EC32" s="654"/>
    </row>
    <row r="33" spans="2:133" ht="11.25" customHeight="1" x14ac:dyDescent="0.2">
      <c r="B33" s="620" t="s">
        <v>304</v>
      </c>
      <c r="C33" s="621"/>
      <c r="D33" s="621"/>
      <c r="E33" s="621"/>
      <c r="F33" s="621"/>
      <c r="G33" s="621"/>
      <c r="H33" s="621"/>
      <c r="I33" s="621"/>
      <c r="J33" s="621"/>
      <c r="K33" s="621"/>
      <c r="L33" s="621"/>
      <c r="M33" s="621"/>
      <c r="N33" s="621"/>
      <c r="O33" s="621"/>
      <c r="P33" s="621"/>
      <c r="Q33" s="622"/>
      <c r="R33" s="623">
        <v>17741</v>
      </c>
      <c r="S33" s="624"/>
      <c r="T33" s="624"/>
      <c r="U33" s="624"/>
      <c r="V33" s="624"/>
      <c r="W33" s="624"/>
      <c r="X33" s="624"/>
      <c r="Y33" s="625"/>
      <c r="Z33" s="626">
        <v>0.1</v>
      </c>
      <c r="AA33" s="626"/>
      <c r="AB33" s="626"/>
      <c r="AC33" s="626"/>
      <c r="AD33" s="627">
        <v>7709</v>
      </c>
      <c r="AE33" s="627"/>
      <c r="AF33" s="627"/>
      <c r="AG33" s="627"/>
      <c r="AH33" s="627"/>
      <c r="AI33" s="627"/>
      <c r="AJ33" s="627"/>
      <c r="AK33" s="627"/>
      <c r="AL33" s="628">
        <v>0.1</v>
      </c>
      <c r="AM33" s="629"/>
      <c r="AN33" s="629"/>
      <c r="AO33" s="630"/>
      <c r="AP33" s="675"/>
      <c r="AQ33" s="676"/>
      <c r="AR33" s="676"/>
      <c r="AS33" s="676"/>
      <c r="AT33" s="679"/>
      <c r="AU33" s="207"/>
      <c r="AV33" s="207"/>
      <c r="AW33" s="207"/>
      <c r="AX33" s="644" t="s">
        <v>305</v>
      </c>
      <c r="AY33" s="645"/>
      <c r="AZ33" s="645"/>
      <c r="BA33" s="645"/>
      <c r="BB33" s="645"/>
      <c r="BC33" s="645"/>
      <c r="BD33" s="645"/>
      <c r="BE33" s="645"/>
      <c r="BF33" s="646"/>
      <c r="BG33" s="681">
        <v>99.3</v>
      </c>
      <c r="BH33" s="682"/>
      <c r="BI33" s="682"/>
      <c r="BJ33" s="682"/>
      <c r="BK33" s="682"/>
      <c r="BL33" s="682"/>
      <c r="BM33" s="683">
        <v>98.2</v>
      </c>
      <c r="BN33" s="682"/>
      <c r="BO33" s="682"/>
      <c r="BP33" s="682"/>
      <c r="BQ33" s="684"/>
      <c r="BR33" s="681">
        <v>99.1</v>
      </c>
      <c r="BS33" s="682"/>
      <c r="BT33" s="682"/>
      <c r="BU33" s="682"/>
      <c r="BV33" s="682"/>
      <c r="BW33" s="682"/>
      <c r="BX33" s="683">
        <v>97.9</v>
      </c>
      <c r="BY33" s="682"/>
      <c r="BZ33" s="682"/>
      <c r="CA33" s="682"/>
      <c r="CB33" s="684"/>
      <c r="CD33" s="620" t="s">
        <v>306</v>
      </c>
      <c r="CE33" s="621"/>
      <c r="CF33" s="621"/>
      <c r="CG33" s="621"/>
      <c r="CH33" s="621"/>
      <c r="CI33" s="621"/>
      <c r="CJ33" s="621"/>
      <c r="CK33" s="621"/>
      <c r="CL33" s="621"/>
      <c r="CM33" s="621"/>
      <c r="CN33" s="621"/>
      <c r="CO33" s="621"/>
      <c r="CP33" s="621"/>
      <c r="CQ33" s="622"/>
      <c r="CR33" s="623">
        <v>6596950</v>
      </c>
      <c r="CS33" s="656"/>
      <c r="CT33" s="656"/>
      <c r="CU33" s="656"/>
      <c r="CV33" s="656"/>
      <c r="CW33" s="656"/>
      <c r="CX33" s="656"/>
      <c r="CY33" s="657"/>
      <c r="CZ33" s="628">
        <v>54.8</v>
      </c>
      <c r="DA33" s="653"/>
      <c r="DB33" s="653"/>
      <c r="DC33" s="658"/>
      <c r="DD33" s="632">
        <v>5992267</v>
      </c>
      <c r="DE33" s="656"/>
      <c r="DF33" s="656"/>
      <c r="DG33" s="656"/>
      <c r="DH33" s="656"/>
      <c r="DI33" s="656"/>
      <c r="DJ33" s="656"/>
      <c r="DK33" s="657"/>
      <c r="DL33" s="632">
        <v>3074465</v>
      </c>
      <c r="DM33" s="656"/>
      <c r="DN33" s="656"/>
      <c r="DO33" s="656"/>
      <c r="DP33" s="656"/>
      <c r="DQ33" s="656"/>
      <c r="DR33" s="656"/>
      <c r="DS33" s="656"/>
      <c r="DT33" s="656"/>
      <c r="DU33" s="656"/>
      <c r="DV33" s="657"/>
      <c r="DW33" s="628">
        <v>51.9</v>
      </c>
      <c r="DX33" s="653"/>
      <c r="DY33" s="653"/>
      <c r="DZ33" s="653"/>
      <c r="EA33" s="653"/>
      <c r="EB33" s="653"/>
      <c r="EC33" s="654"/>
    </row>
    <row r="34" spans="2:133" ht="11.25" customHeight="1" x14ac:dyDescent="0.2">
      <c r="B34" s="620" t="s">
        <v>307</v>
      </c>
      <c r="C34" s="621"/>
      <c r="D34" s="621"/>
      <c r="E34" s="621"/>
      <c r="F34" s="621"/>
      <c r="G34" s="621"/>
      <c r="H34" s="621"/>
      <c r="I34" s="621"/>
      <c r="J34" s="621"/>
      <c r="K34" s="621"/>
      <c r="L34" s="621"/>
      <c r="M34" s="621"/>
      <c r="N34" s="621"/>
      <c r="O34" s="621"/>
      <c r="P34" s="621"/>
      <c r="Q34" s="622"/>
      <c r="R34" s="623">
        <v>3145983</v>
      </c>
      <c r="S34" s="624"/>
      <c r="T34" s="624"/>
      <c r="U34" s="624"/>
      <c r="V34" s="624"/>
      <c r="W34" s="624"/>
      <c r="X34" s="624"/>
      <c r="Y34" s="625"/>
      <c r="Z34" s="626">
        <v>24.7</v>
      </c>
      <c r="AA34" s="626"/>
      <c r="AB34" s="626"/>
      <c r="AC34" s="626"/>
      <c r="AD34" s="627" t="s">
        <v>121</v>
      </c>
      <c r="AE34" s="627"/>
      <c r="AF34" s="627"/>
      <c r="AG34" s="627"/>
      <c r="AH34" s="627"/>
      <c r="AI34" s="627"/>
      <c r="AJ34" s="627"/>
      <c r="AK34" s="627"/>
      <c r="AL34" s="628" t="s">
        <v>121</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308</v>
      </c>
      <c r="CE34" s="621"/>
      <c r="CF34" s="621"/>
      <c r="CG34" s="621"/>
      <c r="CH34" s="621"/>
      <c r="CI34" s="621"/>
      <c r="CJ34" s="621"/>
      <c r="CK34" s="621"/>
      <c r="CL34" s="621"/>
      <c r="CM34" s="621"/>
      <c r="CN34" s="621"/>
      <c r="CO34" s="621"/>
      <c r="CP34" s="621"/>
      <c r="CQ34" s="622"/>
      <c r="CR34" s="623">
        <v>3170087</v>
      </c>
      <c r="CS34" s="624"/>
      <c r="CT34" s="624"/>
      <c r="CU34" s="624"/>
      <c r="CV34" s="624"/>
      <c r="CW34" s="624"/>
      <c r="CX34" s="624"/>
      <c r="CY34" s="625"/>
      <c r="CZ34" s="628">
        <v>26.3</v>
      </c>
      <c r="DA34" s="653"/>
      <c r="DB34" s="653"/>
      <c r="DC34" s="658"/>
      <c r="DD34" s="632">
        <v>2826302</v>
      </c>
      <c r="DE34" s="624"/>
      <c r="DF34" s="624"/>
      <c r="DG34" s="624"/>
      <c r="DH34" s="624"/>
      <c r="DI34" s="624"/>
      <c r="DJ34" s="624"/>
      <c r="DK34" s="625"/>
      <c r="DL34" s="632">
        <v>1237378</v>
      </c>
      <c r="DM34" s="624"/>
      <c r="DN34" s="624"/>
      <c r="DO34" s="624"/>
      <c r="DP34" s="624"/>
      <c r="DQ34" s="624"/>
      <c r="DR34" s="624"/>
      <c r="DS34" s="624"/>
      <c r="DT34" s="624"/>
      <c r="DU34" s="624"/>
      <c r="DV34" s="625"/>
      <c r="DW34" s="628">
        <v>20.9</v>
      </c>
      <c r="DX34" s="653"/>
      <c r="DY34" s="653"/>
      <c r="DZ34" s="653"/>
      <c r="EA34" s="653"/>
      <c r="EB34" s="653"/>
      <c r="EC34" s="654"/>
    </row>
    <row r="35" spans="2:133" ht="11.25" customHeight="1" x14ac:dyDescent="0.2">
      <c r="B35" s="620" t="s">
        <v>309</v>
      </c>
      <c r="C35" s="621"/>
      <c r="D35" s="621"/>
      <c r="E35" s="621"/>
      <c r="F35" s="621"/>
      <c r="G35" s="621"/>
      <c r="H35" s="621"/>
      <c r="I35" s="621"/>
      <c r="J35" s="621"/>
      <c r="K35" s="621"/>
      <c r="L35" s="621"/>
      <c r="M35" s="621"/>
      <c r="N35" s="621"/>
      <c r="O35" s="621"/>
      <c r="P35" s="621"/>
      <c r="Q35" s="622"/>
      <c r="R35" s="623">
        <v>132565</v>
      </c>
      <c r="S35" s="624"/>
      <c r="T35" s="624"/>
      <c r="U35" s="624"/>
      <c r="V35" s="624"/>
      <c r="W35" s="624"/>
      <c r="X35" s="624"/>
      <c r="Y35" s="625"/>
      <c r="Z35" s="626">
        <v>1</v>
      </c>
      <c r="AA35" s="626"/>
      <c r="AB35" s="626"/>
      <c r="AC35" s="626"/>
      <c r="AD35" s="627" t="s">
        <v>121</v>
      </c>
      <c r="AE35" s="627"/>
      <c r="AF35" s="627"/>
      <c r="AG35" s="627"/>
      <c r="AH35" s="627"/>
      <c r="AI35" s="627"/>
      <c r="AJ35" s="627"/>
      <c r="AK35" s="627"/>
      <c r="AL35" s="628" t="s">
        <v>121</v>
      </c>
      <c r="AM35" s="629"/>
      <c r="AN35" s="629"/>
      <c r="AO35" s="630"/>
      <c r="AP35" s="210"/>
      <c r="AQ35" s="605" t="s">
        <v>310</v>
      </c>
      <c r="AR35" s="606"/>
      <c r="AS35" s="606"/>
      <c r="AT35" s="606"/>
      <c r="AU35" s="606"/>
      <c r="AV35" s="606"/>
      <c r="AW35" s="606"/>
      <c r="AX35" s="606"/>
      <c r="AY35" s="606"/>
      <c r="AZ35" s="606"/>
      <c r="BA35" s="606"/>
      <c r="BB35" s="606"/>
      <c r="BC35" s="606"/>
      <c r="BD35" s="606"/>
      <c r="BE35" s="606"/>
      <c r="BF35" s="607"/>
      <c r="BG35" s="605" t="s">
        <v>311</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312</v>
      </c>
      <c r="CE35" s="621"/>
      <c r="CF35" s="621"/>
      <c r="CG35" s="621"/>
      <c r="CH35" s="621"/>
      <c r="CI35" s="621"/>
      <c r="CJ35" s="621"/>
      <c r="CK35" s="621"/>
      <c r="CL35" s="621"/>
      <c r="CM35" s="621"/>
      <c r="CN35" s="621"/>
      <c r="CO35" s="621"/>
      <c r="CP35" s="621"/>
      <c r="CQ35" s="622"/>
      <c r="CR35" s="623">
        <v>90274</v>
      </c>
      <c r="CS35" s="656"/>
      <c r="CT35" s="656"/>
      <c r="CU35" s="656"/>
      <c r="CV35" s="656"/>
      <c r="CW35" s="656"/>
      <c r="CX35" s="656"/>
      <c r="CY35" s="657"/>
      <c r="CZ35" s="628">
        <v>0.8</v>
      </c>
      <c r="DA35" s="653"/>
      <c r="DB35" s="653"/>
      <c r="DC35" s="658"/>
      <c r="DD35" s="632">
        <v>81890</v>
      </c>
      <c r="DE35" s="656"/>
      <c r="DF35" s="656"/>
      <c r="DG35" s="656"/>
      <c r="DH35" s="656"/>
      <c r="DI35" s="656"/>
      <c r="DJ35" s="656"/>
      <c r="DK35" s="657"/>
      <c r="DL35" s="632">
        <v>80909</v>
      </c>
      <c r="DM35" s="656"/>
      <c r="DN35" s="656"/>
      <c r="DO35" s="656"/>
      <c r="DP35" s="656"/>
      <c r="DQ35" s="656"/>
      <c r="DR35" s="656"/>
      <c r="DS35" s="656"/>
      <c r="DT35" s="656"/>
      <c r="DU35" s="656"/>
      <c r="DV35" s="657"/>
      <c r="DW35" s="628">
        <v>1.4</v>
      </c>
      <c r="DX35" s="653"/>
      <c r="DY35" s="653"/>
      <c r="DZ35" s="653"/>
      <c r="EA35" s="653"/>
      <c r="EB35" s="653"/>
      <c r="EC35" s="654"/>
    </row>
    <row r="36" spans="2:133" ht="11.25" customHeight="1" x14ac:dyDescent="0.2">
      <c r="B36" s="620" t="s">
        <v>313</v>
      </c>
      <c r="C36" s="621"/>
      <c r="D36" s="621"/>
      <c r="E36" s="621"/>
      <c r="F36" s="621"/>
      <c r="G36" s="621"/>
      <c r="H36" s="621"/>
      <c r="I36" s="621"/>
      <c r="J36" s="621"/>
      <c r="K36" s="621"/>
      <c r="L36" s="621"/>
      <c r="M36" s="621"/>
      <c r="N36" s="621"/>
      <c r="O36" s="621"/>
      <c r="P36" s="621"/>
      <c r="Q36" s="622"/>
      <c r="R36" s="623">
        <v>201379</v>
      </c>
      <c r="S36" s="624"/>
      <c r="T36" s="624"/>
      <c r="U36" s="624"/>
      <c r="V36" s="624"/>
      <c r="W36" s="624"/>
      <c r="X36" s="624"/>
      <c r="Y36" s="625"/>
      <c r="Z36" s="626">
        <v>1.6</v>
      </c>
      <c r="AA36" s="626"/>
      <c r="AB36" s="626"/>
      <c r="AC36" s="626"/>
      <c r="AD36" s="627" t="s">
        <v>121</v>
      </c>
      <c r="AE36" s="627"/>
      <c r="AF36" s="627"/>
      <c r="AG36" s="627"/>
      <c r="AH36" s="627"/>
      <c r="AI36" s="627"/>
      <c r="AJ36" s="627"/>
      <c r="AK36" s="627"/>
      <c r="AL36" s="628" t="s">
        <v>121</v>
      </c>
      <c r="AM36" s="629"/>
      <c r="AN36" s="629"/>
      <c r="AO36" s="630"/>
      <c r="AP36" s="210"/>
      <c r="AQ36" s="689" t="s">
        <v>314</v>
      </c>
      <c r="AR36" s="690"/>
      <c r="AS36" s="690"/>
      <c r="AT36" s="690"/>
      <c r="AU36" s="690"/>
      <c r="AV36" s="690"/>
      <c r="AW36" s="690"/>
      <c r="AX36" s="690"/>
      <c r="AY36" s="691"/>
      <c r="AZ36" s="612">
        <v>1648095</v>
      </c>
      <c r="BA36" s="613"/>
      <c r="BB36" s="613"/>
      <c r="BC36" s="613"/>
      <c r="BD36" s="613"/>
      <c r="BE36" s="613"/>
      <c r="BF36" s="685"/>
      <c r="BG36" s="609" t="s">
        <v>315</v>
      </c>
      <c r="BH36" s="610"/>
      <c r="BI36" s="610"/>
      <c r="BJ36" s="610"/>
      <c r="BK36" s="610"/>
      <c r="BL36" s="610"/>
      <c r="BM36" s="610"/>
      <c r="BN36" s="610"/>
      <c r="BO36" s="610"/>
      <c r="BP36" s="610"/>
      <c r="BQ36" s="610"/>
      <c r="BR36" s="610"/>
      <c r="BS36" s="610"/>
      <c r="BT36" s="610"/>
      <c r="BU36" s="611"/>
      <c r="BV36" s="612">
        <v>29888</v>
      </c>
      <c r="BW36" s="613"/>
      <c r="BX36" s="613"/>
      <c r="BY36" s="613"/>
      <c r="BZ36" s="613"/>
      <c r="CA36" s="613"/>
      <c r="CB36" s="685"/>
      <c r="CD36" s="620" t="s">
        <v>316</v>
      </c>
      <c r="CE36" s="621"/>
      <c r="CF36" s="621"/>
      <c r="CG36" s="621"/>
      <c r="CH36" s="621"/>
      <c r="CI36" s="621"/>
      <c r="CJ36" s="621"/>
      <c r="CK36" s="621"/>
      <c r="CL36" s="621"/>
      <c r="CM36" s="621"/>
      <c r="CN36" s="621"/>
      <c r="CO36" s="621"/>
      <c r="CP36" s="621"/>
      <c r="CQ36" s="622"/>
      <c r="CR36" s="623">
        <v>1577462</v>
      </c>
      <c r="CS36" s="624"/>
      <c r="CT36" s="624"/>
      <c r="CU36" s="624"/>
      <c r="CV36" s="624"/>
      <c r="CW36" s="624"/>
      <c r="CX36" s="624"/>
      <c r="CY36" s="625"/>
      <c r="CZ36" s="628">
        <v>13.1</v>
      </c>
      <c r="DA36" s="653"/>
      <c r="DB36" s="653"/>
      <c r="DC36" s="658"/>
      <c r="DD36" s="632">
        <v>1505365</v>
      </c>
      <c r="DE36" s="624"/>
      <c r="DF36" s="624"/>
      <c r="DG36" s="624"/>
      <c r="DH36" s="624"/>
      <c r="DI36" s="624"/>
      <c r="DJ36" s="624"/>
      <c r="DK36" s="625"/>
      <c r="DL36" s="632">
        <v>1184855</v>
      </c>
      <c r="DM36" s="624"/>
      <c r="DN36" s="624"/>
      <c r="DO36" s="624"/>
      <c r="DP36" s="624"/>
      <c r="DQ36" s="624"/>
      <c r="DR36" s="624"/>
      <c r="DS36" s="624"/>
      <c r="DT36" s="624"/>
      <c r="DU36" s="624"/>
      <c r="DV36" s="625"/>
      <c r="DW36" s="628">
        <v>20</v>
      </c>
      <c r="DX36" s="653"/>
      <c r="DY36" s="653"/>
      <c r="DZ36" s="653"/>
      <c r="EA36" s="653"/>
      <c r="EB36" s="653"/>
      <c r="EC36" s="654"/>
    </row>
    <row r="37" spans="2:133" ht="11.25" customHeight="1" x14ac:dyDescent="0.2">
      <c r="B37" s="620" t="s">
        <v>317</v>
      </c>
      <c r="C37" s="621"/>
      <c r="D37" s="621"/>
      <c r="E37" s="621"/>
      <c r="F37" s="621"/>
      <c r="G37" s="621"/>
      <c r="H37" s="621"/>
      <c r="I37" s="621"/>
      <c r="J37" s="621"/>
      <c r="K37" s="621"/>
      <c r="L37" s="621"/>
      <c r="M37" s="621"/>
      <c r="N37" s="621"/>
      <c r="O37" s="621"/>
      <c r="P37" s="621"/>
      <c r="Q37" s="622"/>
      <c r="R37" s="623">
        <v>240540</v>
      </c>
      <c r="S37" s="624"/>
      <c r="T37" s="624"/>
      <c r="U37" s="624"/>
      <c r="V37" s="624"/>
      <c r="W37" s="624"/>
      <c r="X37" s="624"/>
      <c r="Y37" s="625"/>
      <c r="Z37" s="626">
        <v>1.9</v>
      </c>
      <c r="AA37" s="626"/>
      <c r="AB37" s="626"/>
      <c r="AC37" s="626"/>
      <c r="AD37" s="627">
        <v>21</v>
      </c>
      <c r="AE37" s="627"/>
      <c r="AF37" s="627"/>
      <c r="AG37" s="627"/>
      <c r="AH37" s="627"/>
      <c r="AI37" s="627"/>
      <c r="AJ37" s="627"/>
      <c r="AK37" s="627"/>
      <c r="AL37" s="628">
        <v>0</v>
      </c>
      <c r="AM37" s="629"/>
      <c r="AN37" s="629"/>
      <c r="AO37" s="630"/>
      <c r="AQ37" s="686" t="s">
        <v>318</v>
      </c>
      <c r="AR37" s="687"/>
      <c r="AS37" s="687"/>
      <c r="AT37" s="687"/>
      <c r="AU37" s="687"/>
      <c r="AV37" s="687"/>
      <c r="AW37" s="687"/>
      <c r="AX37" s="687"/>
      <c r="AY37" s="688"/>
      <c r="AZ37" s="623">
        <v>606582</v>
      </c>
      <c r="BA37" s="624"/>
      <c r="BB37" s="624"/>
      <c r="BC37" s="624"/>
      <c r="BD37" s="656"/>
      <c r="BE37" s="656"/>
      <c r="BF37" s="669"/>
      <c r="BG37" s="620" t="s">
        <v>319</v>
      </c>
      <c r="BH37" s="621"/>
      <c r="BI37" s="621"/>
      <c r="BJ37" s="621"/>
      <c r="BK37" s="621"/>
      <c r="BL37" s="621"/>
      <c r="BM37" s="621"/>
      <c r="BN37" s="621"/>
      <c r="BO37" s="621"/>
      <c r="BP37" s="621"/>
      <c r="BQ37" s="621"/>
      <c r="BR37" s="621"/>
      <c r="BS37" s="621"/>
      <c r="BT37" s="621"/>
      <c r="BU37" s="622"/>
      <c r="BV37" s="623">
        <v>1322</v>
      </c>
      <c r="BW37" s="624"/>
      <c r="BX37" s="624"/>
      <c r="BY37" s="624"/>
      <c r="BZ37" s="624"/>
      <c r="CA37" s="624"/>
      <c r="CB37" s="633"/>
      <c r="CD37" s="620" t="s">
        <v>320</v>
      </c>
      <c r="CE37" s="621"/>
      <c r="CF37" s="621"/>
      <c r="CG37" s="621"/>
      <c r="CH37" s="621"/>
      <c r="CI37" s="621"/>
      <c r="CJ37" s="621"/>
      <c r="CK37" s="621"/>
      <c r="CL37" s="621"/>
      <c r="CM37" s="621"/>
      <c r="CN37" s="621"/>
      <c r="CO37" s="621"/>
      <c r="CP37" s="621"/>
      <c r="CQ37" s="622"/>
      <c r="CR37" s="623">
        <v>567165</v>
      </c>
      <c r="CS37" s="656"/>
      <c r="CT37" s="656"/>
      <c r="CU37" s="656"/>
      <c r="CV37" s="656"/>
      <c r="CW37" s="656"/>
      <c r="CX37" s="656"/>
      <c r="CY37" s="657"/>
      <c r="CZ37" s="628">
        <v>4.7</v>
      </c>
      <c r="DA37" s="653"/>
      <c r="DB37" s="653"/>
      <c r="DC37" s="658"/>
      <c r="DD37" s="632">
        <v>560260</v>
      </c>
      <c r="DE37" s="656"/>
      <c r="DF37" s="656"/>
      <c r="DG37" s="656"/>
      <c r="DH37" s="656"/>
      <c r="DI37" s="656"/>
      <c r="DJ37" s="656"/>
      <c r="DK37" s="657"/>
      <c r="DL37" s="632">
        <v>435137</v>
      </c>
      <c r="DM37" s="656"/>
      <c r="DN37" s="656"/>
      <c r="DO37" s="656"/>
      <c r="DP37" s="656"/>
      <c r="DQ37" s="656"/>
      <c r="DR37" s="656"/>
      <c r="DS37" s="656"/>
      <c r="DT37" s="656"/>
      <c r="DU37" s="656"/>
      <c r="DV37" s="657"/>
      <c r="DW37" s="628">
        <v>7.3</v>
      </c>
      <c r="DX37" s="653"/>
      <c r="DY37" s="653"/>
      <c r="DZ37" s="653"/>
      <c r="EA37" s="653"/>
      <c r="EB37" s="653"/>
      <c r="EC37" s="654"/>
    </row>
    <row r="38" spans="2:133" ht="11.25" customHeight="1" x14ac:dyDescent="0.2">
      <c r="B38" s="620" t="s">
        <v>321</v>
      </c>
      <c r="C38" s="621"/>
      <c r="D38" s="621"/>
      <c r="E38" s="621"/>
      <c r="F38" s="621"/>
      <c r="G38" s="621"/>
      <c r="H38" s="621"/>
      <c r="I38" s="621"/>
      <c r="J38" s="621"/>
      <c r="K38" s="621"/>
      <c r="L38" s="621"/>
      <c r="M38" s="621"/>
      <c r="N38" s="621"/>
      <c r="O38" s="621"/>
      <c r="P38" s="621"/>
      <c r="Q38" s="622"/>
      <c r="R38" s="623">
        <v>324400</v>
      </c>
      <c r="S38" s="624"/>
      <c r="T38" s="624"/>
      <c r="U38" s="624"/>
      <c r="V38" s="624"/>
      <c r="W38" s="624"/>
      <c r="X38" s="624"/>
      <c r="Y38" s="625"/>
      <c r="Z38" s="626">
        <v>2.6</v>
      </c>
      <c r="AA38" s="626"/>
      <c r="AB38" s="626"/>
      <c r="AC38" s="626"/>
      <c r="AD38" s="627" t="s">
        <v>121</v>
      </c>
      <c r="AE38" s="627"/>
      <c r="AF38" s="627"/>
      <c r="AG38" s="627"/>
      <c r="AH38" s="627"/>
      <c r="AI38" s="627"/>
      <c r="AJ38" s="627"/>
      <c r="AK38" s="627"/>
      <c r="AL38" s="628" t="s">
        <v>121</v>
      </c>
      <c r="AM38" s="629"/>
      <c r="AN38" s="629"/>
      <c r="AO38" s="630"/>
      <c r="AQ38" s="686" t="s">
        <v>322</v>
      </c>
      <c r="AR38" s="687"/>
      <c r="AS38" s="687"/>
      <c r="AT38" s="687"/>
      <c r="AU38" s="687"/>
      <c r="AV38" s="687"/>
      <c r="AW38" s="687"/>
      <c r="AX38" s="687"/>
      <c r="AY38" s="688"/>
      <c r="AZ38" s="623">
        <v>295689</v>
      </c>
      <c r="BA38" s="624"/>
      <c r="BB38" s="624"/>
      <c r="BC38" s="624"/>
      <c r="BD38" s="656"/>
      <c r="BE38" s="656"/>
      <c r="BF38" s="669"/>
      <c r="BG38" s="620" t="s">
        <v>323</v>
      </c>
      <c r="BH38" s="621"/>
      <c r="BI38" s="621"/>
      <c r="BJ38" s="621"/>
      <c r="BK38" s="621"/>
      <c r="BL38" s="621"/>
      <c r="BM38" s="621"/>
      <c r="BN38" s="621"/>
      <c r="BO38" s="621"/>
      <c r="BP38" s="621"/>
      <c r="BQ38" s="621"/>
      <c r="BR38" s="621"/>
      <c r="BS38" s="621"/>
      <c r="BT38" s="621"/>
      <c r="BU38" s="622"/>
      <c r="BV38" s="623">
        <v>2646</v>
      </c>
      <c r="BW38" s="624"/>
      <c r="BX38" s="624"/>
      <c r="BY38" s="624"/>
      <c r="BZ38" s="624"/>
      <c r="CA38" s="624"/>
      <c r="CB38" s="633"/>
      <c r="CD38" s="620" t="s">
        <v>324</v>
      </c>
      <c r="CE38" s="621"/>
      <c r="CF38" s="621"/>
      <c r="CG38" s="621"/>
      <c r="CH38" s="621"/>
      <c r="CI38" s="621"/>
      <c r="CJ38" s="621"/>
      <c r="CK38" s="621"/>
      <c r="CL38" s="621"/>
      <c r="CM38" s="621"/>
      <c r="CN38" s="621"/>
      <c r="CO38" s="621"/>
      <c r="CP38" s="621"/>
      <c r="CQ38" s="622"/>
      <c r="CR38" s="623">
        <v>745824</v>
      </c>
      <c r="CS38" s="624"/>
      <c r="CT38" s="624"/>
      <c r="CU38" s="624"/>
      <c r="CV38" s="624"/>
      <c r="CW38" s="624"/>
      <c r="CX38" s="624"/>
      <c r="CY38" s="625"/>
      <c r="CZ38" s="628">
        <v>6.2</v>
      </c>
      <c r="DA38" s="653"/>
      <c r="DB38" s="653"/>
      <c r="DC38" s="658"/>
      <c r="DD38" s="632">
        <v>609579</v>
      </c>
      <c r="DE38" s="624"/>
      <c r="DF38" s="624"/>
      <c r="DG38" s="624"/>
      <c r="DH38" s="624"/>
      <c r="DI38" s="624"/>
      <c r="DJ38" s="624"/>
      <c r="DK38" s="625"/>
      <c r="DL38" s="632">
        <v>571323</v>
      </c>
      <c r="DM38" s="624"/>
      <c r="DN38" s="624"/>
      <c r="DO38" s="624"/>
      <c r="DP38" s="624"/>
      <c r="DQ38" s="624"/>
      <c r="DR38" s="624"/>
      <c r="DS38" s="624"/>
      <c r="DT38" s="624"/>
      <c r="DU38" s="624"/>
      <c r="DV38" s="625"/>
      <c r="DW38" s="628">
        <v>9.6</v>
      </c>
      <c r="DX38" s="653"/>
      <c r="DY38" s="653"/>
      <c r="DZ38" s="653"/>
      <c r="EA38" s="653"/>
      <c r="EB38" s="653"/>
      <c r="EC38" s="654"/>
    </row>
    <row r="39" spans="2:133" ht="11.25" customHeight="1" x14ac:dyDescent="0.2">
      <c r="B39" s="620" t="s">
        <v>325</v>
      </c>
      <c r="C39" s="621"/>
      <c r="D39" s="621"/>
      <c r="E39" s="621"/>
      <c r="F39" s="621"/>
      <c r="G39" s="621"/>
      <c r="H39" s="621"/>
      <c r="I39" s="621"/>
      <c r="J39" s="621"/>
      <c r="K39" s="621"/>
      <c r="L39" s="621"/>
      <c r="M39" s="621"/>
      <c r="N39" s="621"/>
      <c r="O39" s="621"/>
      <c r="P39" s="621"/>
      <c r="Q39" s="622"/>
      <c r="R39" s="623" t="s">
        <v>121</v>
      </c>
      <c r="S39" s="624"/>
      <c r="T39" s="624"/>
      <c r="U39" s="624"/>
      <c r="V39" s="624"/>
      <c r="W39" s="624"/>
      <c r="X39" s="624"/>
      <c r="Y39" s="625"/>
      <c r="Z39" s="626" t="s">
        <v>121</v>
      </c>
      <c r="AA39" s="626"/>
      <c r="AB39" s="626"/>
      <c r="AC39" s="626"/>
      <c r="AD39" s="627" t="s">
        <v>121</v>
      </c>
      <c r="AE39" s="627"/>
      <c r="AF39" s="627"/>
      <c r="AG39" s="627"/>
      <c r="AH39" s="627"/>
      <c r="AI39" s="627"/>
      <c r="AJ39" s="627"/>
      <c r="AK39" s="627"/>
      <c r="AL39" s="628" t="s">
        <v>121</v>
      </c>
      <c r="AM39" s="629"/>
      <c r="AN39" s="629"/>
      <c r="AO39" s="630"/>
      <c r="AQ39" s="686" t="s">
        <v>326</v>
      </c>
      <c r="AR39" s="687"/>
      <c r="AS39" s="687"/>
      <c r="AT39" s="687"/>
      <c r="AU39" s="687"/>
      <c r="AV39" s="687"/>
      <c r="AW39" s="687"/>
      <c r="AX39" s="687"/>
      <c r="AY39" s="688"/>
      <c r="AZ39" s="623" t="s">
        <v>121</v>
      </c>
      <c r="BA39" s="624"/>
      <c r="BB39" s="624"/>
      <c r="BC39" s="624"/>
      <c r="BD39" s="656"/>
      <c r="BE39" s="656"/>
      <c r="BF39" s="669"/>
      <c r="BG39" s="620" t="s">
        <v>327</v>
      </c>
      <c r="BH39" s="621"/>
      <c r="BI39" s="621"/>
      <c r="BJ39" s="621"/>
      <c r="BK39" s="621"/>
      <c r="BL39" s="621"/>
      <c r="BM39" s="621"/>
      <c r="BN39" s="621"/>
      <c r="BO39" s="621"/>
      <c r="BP39" s="621"/>
      <c r="BQ39" s="621"/>
      <c r="BR39" s="621"/>
      <c r="BS39" s="621"/>
      <c r="BT39" s="621"/>
      <c r="BU39" s="622"/>
      <c r="BV39" s="623">
        <v>3883</v>
      </c>
      <c r="BW39" s="624"/>
      <c r="BX39" s="624"/>
      <c r="BY39" s="624"/>
      <c r="BZ39" s="624"/>
      <c r="CA39" s="624"/>
      <c r="CB39" s="633"/>
      <c r="CD39" s="620" t="s">
        <v>328</v>
      </c>
      <c r="CE39" s="621"/>
      <c r="CF39" s="621"/>
      <c r="CG39" s="621"/>
      <c r="CH39" s="621"/>
      <c r="CI39" s="621"/>
      <c r="CJ39" s="621"/>
      <c r="CK39" s="621"/>
      <c r="CL39" s="621"/>
      <c r="CM39" s="621"/>
      <c r="CN39" s="621"/>
      <c r="CO39" s="621"/>
      <c r="CP39" s="621"/>
      <c r="CQ39" s="622"/>
      <c r="CR39" s="623">
        <v>595462</v>
      </c>
      <c r="CS39" s="656"/>
      <c r="CT39" s="656"/>
      <c r="CU39" s="656"/>
      <c r="CV39" s="656"/>
      <c r="CW39" s="656"/>
      <c r="CX39" s="656"/>
      <c r="CY39" s="657"/>
      <c r="CZ39" s="628">
        <v>4.9000000000000004</v>
      </c>
      <c r="DA39" s="653"/>
      <c r="DB39" s="653"/>
      <c r="DC39" s="658"/>
      <c r="DD39" s="632">
        <v>589290</v>
      </c>
      <c r="DE39" s="656"/>
      <c r="DF39" s="656"/>
      <c r="DG39" s="656"/>
      <c r="DH39" s="656"/>
      <c r="DI39" s="656"/>
      <c r="DJ39" s="656"/>
      <c r="DK39" s="657"/>
      <c r="DL39" s="632" t="s">
        <v>121</v>
      </c>
      <c r="DM39" s="656"/>
      <c r="DN39" s="656"/>
      <c r="DO39" s="656"/>
      <c r="DP39" s="656"/>
      <c r="DQ39" s="656"/>
      <c r="DR39" s="656"/>
      <c r="DS39" s="656"/>
      <c r="DT39" s="656"/>
      <c r="DU39" s="656"/>
      <c r="DV39" s="657"/>
      <c r="DW39" s="628" t="s">
        <v>121</v>
      </c>
      <c r="DX39" s="653"/>
      <c r="DY39" s="653"/>
      <c r="DZ39" s="653"/>
      <c r="EA39" s="653"/>
      <c r="EB39" s="653"/>
      <c r="EC39" s="654"/>
    </row>
    <row r="40" spans="2:133" ht="11.25" customHeight="1" x14ac:dyDescent="0.2">
      <c r="B40" s="620" t="s">
        <v>329</v>
      </c>
      <c r="C40" s="621"/>
      <c r="D40" s="621"/>
      <c r="E40" s="621"/>
      <c r="F40" s="621"/>
      <c r="G40" s="621"/>
      <c r="H40" s="621"/>
      <c r="I40" s="621"/>
      <c r="J40" s="621"/>
      <c r="K40" s="621"/>
      <c r="L40" s="621"/>
      <c r="M40" s="621"/>
      <c r="N40" s="621"/>
      <c r="O40" s="621"/>
      <c r="P40" s="621"/>
      <c r="Q40" s="622"/>
      <c r="R40" s="623" t="s">
        <v>121</v>
      </c>
      <c r="S40" s="624"/>
      <c r="T40" s="624"/>
      <c r="U40" s="624"/>
      <c r="V40" s="624"/>
      <c r="W40" s="624"/>
      <c r="X40" s="624"/>
      <c r="Y40" s="625"/>
      <c r="Z40" s="626" t="s">
        <v>121</v>
      </c>
      <c r="AA40" s="626"/>
      <c r="AB40" s="626"/>
      <c r="AC40" s="626"/>
      <c r="AD40" s="627" t="s">
        <v>121</v>
      </c>
      <c r="AE40" s="627"/>
      <c r="AF40" s="627"/>
      <c r="AG40" s="627"/>
      <c r="AH40" s="627"/>
      <c r="AI40" s="627"/>
      <c r="AJ40" s="627"/>
      <c r="AK40" s="627"/>
      <c r="AL40" s="628" t="s">
        <v>121</v>
      </c>
      <c r="AM40" s="629"/>
      <c r="AN40" s="629"/>
      <c r="AO40" s="630"/>
      <c r="AQ40" s="686" t="s">
        <v>330</v>
      </c>
      <c r="AR40" s="687"/>
      <c r="AS40" s="687"/>
      <c r="AT40" s="687"/>
      <c r="AU40" s="687"/>
      <c r="AV40" s="687"/>
      <c r="AW40" s="687"/>
      <c r="AX40" s="687"/>
      <c r="AY40" s="688"/>
      <c r="AZ40" s="623" t="s">
        <v>121</v>
      </c>
      <c r="BA40" s="624"/>
      <c r="BB40" s="624"/>
      <c r="BC40" s="624"/>
      <c r="BD40" s="656"/>
      <c r="BE40" s="656"/>
      <c r="BF40" s="669"/>
      <c r="BG40" s="673" t="s">
        <v>331</v>
      </c>
      <c r="BH40" s="674"/>
      <c r="BI40" s="674"/>
      <c r="BJ40" s="674"/>
      <c r="BK40" s="674"/>
      <c r="BL40" s="211"/>
      <c r="BM40" s="621" t="s">
        <v>332</v>
      </c>
      <c r="BN40" s="621"/>
      <c r="BO40" s="621"/>
      <c r="BP40" s="621"/>
      <c r="BQ40" s="621"/>
      <c r="BR40" s="621"/>
      <c r="BS40" s="621"/>
      <c r="BT40" s="621"/>
      <c r="BU40" s="622"/>
      <c r="BV40" s="623">
        <v>90</v>
      </c>
      <c r="BW40" s="624"/>
      <c r="BX40" s="624"/>
      <c r="BY40" s="624"/>
      <c r="BZ40" s="624"/>
      <c r="CA40" s="624"/>
      <c r="CB40" s="633"/>
      <c r="CD40" s="620" t="s">
        <v>333</v>
      </c>
      <c r="CE40" s="621"/>
      <c r="CF40" s="621"/>
      <c r="CG40" s="621"/>
      <c r="CH40" s="621"/>
      <c r="CI40" s="621"/>
      <c r="CJ40" s="621"/>
      <c r="CK40" s="621"/>
      <c r="CL40" s="621"/>
      <c r="CM40" s="621"/>
      <c r="CN40" s="621"/>
      <c r="CO40" s="621"/>
      <c r="CP40" s="621"/>
      <c r="CQ40" s="622"/>
      <c r="CR40" s="623">
        <v>417841</v>
      </c>
      <c r="CS40" s="624"/>
      <c r="CT40" s="624"/>
      <c r="CU40" s="624"/>
      <c r="CV40" s="624"/>
      <c r="CW40" s="624"/>
      <c r="CX40" s="624"/>
      <c r="CY40" s="625"/>
      <c r="CZ40" s="628">
        <v>3.5</v>
      </c>
      <c r="DA40" s="653"/>
      <c r="DB40" s="653"/>
      <c r="DC40" s="658"/>
      <c r="DD40" s="632">
        <v>379841</v>
      </c>
      <c r="DE40" s="624"/>
      <c r="DF40" s="624"/>
      <c r="DG40" s="624"/>
      <c r="DH40" s="624"/>
      <c r="DI40" s="624"/>
      <c r="DJ40" s="624"/>
      <c r="DK40" s="625"/>
      <c r="DL40" s="632" t="s">
        <v>121</v>
      </c>
      <c r="DM40" s="624"/>
      <c r="DN40" s="624"/>
      <c r="DO40" s="624"/>
      <c r="DP40" s="624"/>
      <c r="DQ40" s="624"/>
      <c r="DR40" s="624"/>
      <c r="DS40" s="624"/>
      <c r="DT40" s="624"/>
      <c r="DU40" s="624"/>
      <c r="DV40" s="625"/>
      <c r="DW40" s="628" t="s">
        <v>121</v>
      </c>
      <c r="DX40" s="653"/>
      <c r="DY40" s="653"/>
      <c r="DZ40" s="653"/>
      <c r="EA40" s="653"/>
      <c r="EB40" s="653"/>
      <c r="EC40" s="654"/>
    </row>
    <row r="41" spans="2:133" ht="11.25" customHeight="1" x14ac:dyDescent="0.2">
      <c r="B41" s="644" t="s">
        <v>334</v>
      </c>
      <c r="C41" s="645"/>
      <c r="D41" s="645"/>
      <c r="E41" s="645"/>
      <c r="F41" s="645"/>
      <c r="G41" s="645"/>
      <c r="H41" s="645"/>
      <c r="I41" s="645"/>
      <c r="J41" s="645"/>
      <c r="K41" s="645"/>
      <c r="L41" s="645"/>
      <c r="M41" s="645"/>
      <c r="N41" s="645"/>
      <c r="O41" s="645"/>
      <c r="P41" s="645"/>
      <c r="Q41" s="646"/>
      <c r="R41" s="695">
        <v>12718474</v>
      </c>
      <c r="S41" s="696"/>
      <c r="T41" s="696"/>
      <c r="U41" s="696"/>
      <c r="V41" s="696"/>
      <c r="W41" s="696"/>
      <c r="X41" s="696"/>
      <c r="Y41" s="700"/>
      <c r="Z41" s="701">
        <v>100</v>
      </c>
      <c r="AA41" s="701"/>
      <c r="AB41" s="701"/>
      <c r="AC41" s="701"/>
      <c r="AD41" s="702">
        <v>5928618</v>
      </c>
      <c r="AE41" s="702"/>
      <c r="AF41" s="702"/>
      <c r="AG41" s="702"/>
      <c r="AH41" s="702"/>
      <c r="AI41" s="702"/>
      <c r="AJ41" s="702"/>
      <c r="AK41" s="702"/>
      <c r="AL41" s="703">
        <v>100</v>
      </c>
      <c r="AM41" s="683"/>
      <c r="AN41" s="683"/>
      <c r="AO41" s="704"/>
      <c r="AQ41" s="686" t="s">
        <v>335</v>
      </c>
      <c r="AR41" s="687"/>
      <c r="AS41" s="687"/>
      <c r="AT41" s="687"/>
      <c r="AU41" s="687"/>
      <c r="AV41" s="687"/>
      <c r="AW41" s="687"/>
      <c r="AX41" s="687"/>
      <c r="AY41" s="688"/>
      <c r="AZ41" s="623">
        <v>170689</v>
      </c>
      <c r="BA41" s="624"/>
      <c r="BB41" s="624"/>
      <c r="BC41" s="624"/>
      <c r="BD41" s="656"/>
      <c r="BE41" s="656"/>
      <c r="BF41" s="669"/>
      <c r="BG41" s="673"/>
      <c r="BH41" s="674"/>
      <c r="BI41" s="674"/>
      <c r="BJ41" s="674"/>
      <c r="BK41" s="674"/>
      <c r="BL41" s="211"/>
      <c r="BM41" s="621" t="s">
        <v>336</v>
      </c>
      <c r="BN41" s="621"/>
      <c r="BO41" s="621"/>
      <c r="BP41" s="621"/>
      <c r="BQ41" s="621"/>
      <c r="BR41" s="621"/>
      <c r="BS41" s="621"/>
      <c r="BT41" s="621"/>
      <c r="BU41" s="622"/>
      <c r="BV41" s="623" t="s">
        <v>121</v>
      </c>
      <c r="BW41" s="624"/>
      <c r="BX41" s="624"/>
      <c r="BY41" s="624"/>
      <c r="BZ41" s="624"/>
      <c r="CA41" s="624"/>
      <c r="CB41" s="633"/>
      <c r="CD41" s="620" t="s">
        <v>337</v>
      </c>
      <c r="CE41" s="621"/>
      <c r="CF41" s="621"/>
      <c r="CG41" s="621"/>
      <c r="CH41" s="621"/>
      <c r="CI41" s="621"/>
      <c r="CJ41" s="621"/>
      <c r="CK41" s="621"/>
      <c r="CL41" s="621"/>
      <c r="CM41" s="621"/>
      <c r="CN41" s="621"/>
      <c r="CO41" s="621"/>
      <c r="CP41" s="621"/>
      <c r="CQ41" s="622"/>
      <c r="CR41" s="623" t="s">
        <v>121</v>
      </c>
      <c r="CS41" s="656"/>
      <c r="CT41" s="656"/>
      <c r="CU41" s="656"/>
      <c r="CV41" s="656"/>
      <c r="CW41" s="656"/>
      <c r="CX41" s="656"/>
      <c r="CY41" s="657"/>
      <c r="CZ41" s="628" t="s">
        <v>121</v>
      </c>
      <c r="DA41" s="653"/>
      <c r="DB41" s="653"/>
      <c r="DC41" s="658"/>
      <c r="DD41" s="632" t="s">
        <v>121</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338</v>
      </c>
      <c r="AR42" s="693"/>
      <c r="AS42" s="693"/>
      <c r="AT42" s="693"/>
      <c r="AU42" s="693"/>
      <c r="AV42" s="693"/>
      <c r="AW42" s="693"/>
      <c r="AX42" s="693"/>
      <c r="AY42" s="694"/>
      <c r="AZ42" s="695">
        <v>575135</v>
      </c>
      <c r="BA42" s="696"/>
      <c r="BB42" s="696"/>
      <c r="BC42" s="696"/>
      <c r="BD42" s="682"/>
      <c r="BE42" s="682"/>
      <c r="BF42" s="684"/>
      <c r="BG42" s="675"/>
      <c r="BH42" s="676"/>
      <c r="BI42" s="676"/>
      <c r="BJ42" s="676"/>
      <c r="BK42" s="676"/>
      <c r="BL42" s="212"/>
      <c r="BM42" s="645" t="s">
        <v>339</v>
      </c>
      <c r="BN42" s="645"/>
      <c r="BO42" s="645"/>
      <c r="BP42" s="645"/>
      <c r="BQ42" s="645"/>
      <c r="BR42" s="645"/>
      <c r="BS42" s="645"/>
      <c r="BT42" s="645"/>
      <c r="BU42" s="646"/>
      <c r="BV42" s="695">
        <v>382</v>
      </c>
      <c r="BW42" s="696"/>
      <c r="BX42" s="696"/>
      <c r="BY42" s="696"/>
      <c r="BZ42" s="696"/>
      <c r="CA42" s="696"/>
      <c r="CB42" s="705"/>
      <c r="CD42" s="620" t="s">
        <v>340</v>
      </c>
      <c r="CE42" s="621"/>
      <c r="CF42" s="621"/>
      <c r="CG42" s="621"/>
      <c r="CH42" s="621"/>
      <c r="CI42" s="621"/>
      <c r="CJ42" s="621"/>
      <c r="CK42" s="621"/>
      <c r="CL42" s="621"/>
      <c r="CM42" s="621"/>
      <c r="CN42" s="621"/>
      <c r="CO42" s="621"/>
      <c r="CP42" s="621"/>
      <c r="CQ42" s="622"/>
      <c r="CR42" s="623">
        <v>776186</v>
      </c>
      <c r="CS42" s="656"/>
      <c r="CT42" s="656"/>
      <c r="CU42" s="656"/>
      <c r="CV42" s="656"/>
      <c r="CW42" s="656"/>
      <c r="CX42" s="656"/>
      <c r="CY42" s="657"/>
      <c r="CZ42" s="628">
        <v>6.5</v>
      </c>
      <c r="DA42" s="653"/>
      <c r="DB42" s="653"/>
      <c r="DC42" s="658"/>
      <c r="DD42" s="632">
        <v>269834</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341</v>
      </c>
      <c r="CD43" s="620" t="s">
        <v>342</v>
      </c>
      <c r="CE43" s="621"/>
      <c r="CF43" s="621"/>
      <c r="CG43" s="621"/>
      <c r="CH43" s="621"/>
      <c r="CI43" s="621"/>
      <c r="CJ43" s="621"/>
      <c r="CK43" s="621"/>
      <c r="CL43" s="621"/>
      <c r="CM43" s="621"/>
      <c r="CN43" s="621"/>
      <c r="CO43" s="621"/>
      <c r="CP43" s="621"/>
      <c r="CQ43" s="622"/>
      <c r="CR43" s="623">
        <v>33879</v>
      </c>
      <c r="CS43" s="656"/>
      <c r="CT43" s="656"/>
      <c r="CU43" s="656"/>
      <c r="CV43" s="656"/>
      <c r="CW43" s="656"/>
      <c r="CX43" s="656"/>
      <c r="CY43" s="657"/>
      <c r="CZ43" s="628">
        <v>0.3</v>
      </c>
      <c r="DA43" s="653"/>
      <c r="DB43" s="653"/>
      <c r="DC43" s="658"/>
      <c r="DD43" s="632">
        <v>33879</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291</v>
      </c>
      <c r="CE44" s="662"/>
      <c r="CF44" s="620" t="s">
        <v>344</v>
      </c>
      <c r="CG44" s="621"/>
      <c r="CH44" s="621"/>
      <c r="CI44" s="621"/>
      <c r="CJ44" s="621"/>
      <c r="CK44" s="621"/>
      <c r="CL44" s="621"/>
      <c r="CM44" s="621"/>
      <c r="CN44" s="621"/>
      <c r="CO44" s="621"/>
      <c r="CP44" s="621"/>
      <c r="CQ44" s="622"/>
      <c r="CR44" s="623">
        <v>776186</v>
      </c>
      <c r="CS44" s="624"/>
      <c r="CT44" s="624"/>
      <c r="CU44" s="624"/>
      <c r="CV44" s="624"/>
      <c r="CW44" s="624"/>
      <c r="CX44" s="624"/>
      <c r="CY44" s="625"/>
      <c r="CZ44" s="628">
        <v>6.5</v>
      </c>
      <c r="DA44" s="629"/>
      <c r="DB44" s="629"/>
      <c r="DC44" s="635"/>
      <c r="DD44" s="632">
        <v>269834</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346</v>
      </c>
      <c r="CG45" s="621"/>
      <c r="CH45" s="621"/>
      <c r="CI45" s="621"/>
      <c r="CJ45" s="621"/>
      <c r="CK45" s="621"/>
      <c r="CL45" s="621"/>
      <c r="CM45" s="621"/>
      <c r="CN45" s="621"/>
      <c r="CO45" s="621"/>
      <c r="CP45" s="621"/>
      <c r="CQ45" s="622"/>
      <c r="CR45" s="623">
        <v>316090</v>
      </c>
      <c r="CS45" s="656"/>
      <c r="CT45" s="656"/>
      <c r="CU45" s="656"/>
      <c r="CV45" s="656"/>
      <c r="CW45" s="656"/>
      <c r="CX45" s="656"/>
      <c r="CY45" s="657"/>
      <c r="CZ45" s="628">
        <v>2.6</v>
      </c>
      <c r="DA45" s="653"/>
      <c r="DB45" s="653"/>
      <c r="DC45" s="658"/>
      <c r="DD45" s="632">
        <v>28528</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3"/>
      <c r="CE46" s="664"/>
      <c r="CF46" s="620" t="s">
        <v>347</v>
      </c>
      <c r="CG46" s="621"/>
      <c r="CH46" s="621"/>
      <c r="CI46" s="621"/>
      <c r="CJ46" s="621"/>
      <c r="CK46" s="621"/>
      <c r="CL46" s="621"/>
      <c r="CM46" s="621"/>
      <c r="CN46" s="621"/>
      <c r="CO46" s="621"/>
      <c r="CP46" s="621"/>
      <c r="CQ46" s="622"/>
      <c r="CR46" s="623">
        <v>460096</v>
      </c>
      <c r="CS46" s="624"/>
      <c r="CT46" s="624"/>
      <c r="CU46" s="624"/>
      <c r="CV46" s="624"/>
      <c r="CW46" s="624"/>
      <c r="CX46" s="624"/>
      <c r="CY46" s="625"/>
      <c r="CZ46" s="628">
        <v>3.8</v>
      </c>
      <c r="DA46" s="629"/>
      <c r="DB46" s="629"/>
      <c r="DC46" s="635"/>
      <c r="DD46" s="632">
        <v>241306</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3"/>
      <c r="CE47" s="664"/>
      <c r="CF47" s="620" t="s">
        <v>348</v>
      </c>
      <c r="CG47" s="621"/>
      <c r="CH47" s="621"/>
      <c r="CI47" s="621"/>
      <c r="CJ47" s="621"/>
      <c r="CK47" s="621"/>
      <c r="CL47" s="621"/>
      <c r="CM47" s="621"/>
      <c r="CN47" s="621"/>
      <c r="CO47" s="621"/>
      <c r="CP47" s="621"/>
      <c r="CQ47" s="622"/>
      <c r="CR47" s="623" t="s">
        <v>121</v>
      </c>
      <c r="CS47" s="656"/>
      <c r="CT47" s="656"/>
      <c r="CU47" s="656"/>
      <c r="CV47" s="656"/>
      <c r="CW47" s="656"/>
      <c r="CX47" s="656"/>
      <c r="CY47" s="657"/>
      <c r="CZ47" s="628" t="s">
        <v>121</v>
      </c>
      <c r="DA47" s="653"/>
      <c r="DB47" s="653"/>
      <c r="DC47" s="658"/>
      <c r="DD47" s="632" t="s">
        <v>121</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5"/>
      <c r="CE48" s="666"/>
      <c r="CF48" s="620" t="s">
        <v>349</v>
      </c>
      <c r="CG48" s="621"/>
      <c r="CH48" s="621"/>
      <c r="CI48" s="621"/>
      <c r="CJ48" s="621"/>
      <c r="CK48" s="621"/>
      <c r="CL48" s="621"/>
      <c r="CM48" s="621"/>
      <c r="CN48" s="621"/>
      <c r="CO48" s="621"/>
      <c r="CP48" s="621"/>
      <c r="CQ48" s="622"/>
      <c r="CR48" s="623" t="s">
        <v>121</v>
      </c>
      <c r="CS48" s="624"/>
      <c r="CT48" s="624"/>
      <c r="CU48" s="624"/>
      <c r="CV48" s="624"/>
      <c r="CW48" s="624"/>
      <c r="CX48" s="624"/>
      <c r="CY48" s="625"/>
      <c r="CZ48" s="628" t="s">
        <v>121</v>
      </c>
      <c r="DA48" s="629"/>
      <c r="DB48" s="629"/>
      <c r="DC48" s="635"/>
      <c r="DD48" s="632" t="s">
        <v>121</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350</v>
      </c>
      <c r="CE49" s="645"/>
      <c r="CF49" s="645"/>
      <c r="CG49" s="645"/>
      <c r="CH49" s="645"/>
      <c r="CI49" s="645"/>
      <c r="CJ49" s="645"/>
      <c r="CK49" s="645"/>
      <c r="CL49" s="645"/>
      <c r="CM49" s="645"/>
      <c r="CN49" s="645"/>
      <c r="CO49" s="645"/>
      <c r="CP49" s="645"/>
      <c r="CQ49" s="646"/>
      <c r="CR49" s="695">
        <v>12032724</v>
      </c>
      <c r="CS49" s="682"/>
      <c r="CT49" s="682"/>
      <c r="CU49" s="682"/>
      <c r="CV49" s="682"/>
      <c r="CW49" s="682"/>
      <c r="CX49" s="682"/>
      <c r="CY49" s="711"/>
      <c r="CZ49" s="703">
        <v>100</v>
      </c>
      <c r="DA49" s="712"/>
      <c r="DB49" s="712"/>
      <c r="DC49" s="713"/>
      <c r="DD49" s="714">
        <v>9370267</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ctX1I9BS86d4JrpKcVwbs6MvYUAQDjFKMkV5HOJhLElxDvO+u384mTCu+BYRs+LhiYmmY/MwJLObJszjvKKw1g==" saltValue="f8CxEYKHDY5avwhsjavNi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zoomScale="70" zoomScaleNormal="25"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351</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352</v>
      </c>
      <c r="DK2" s="723"/>
      <c r="DL2" s="723"/>
      <c r="DM2" s="723"/>
      <c r="DN2" s="723"/>
      <c r="DO2" s="724"/>
      <c r="DP2" s="216"/>
      <c r="DQ2" s="722" t="s">
        <v>353</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355</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356</v>
      </c>
      <c r="B5" s="728"/>
      <c r="C5" s="728"/>
      <c r="D5" s="728"/>
      <c r="E5" s="728"/>
      <c r="F5" s="728"/>
      <c r="G5" s="728"/>
      <c r="H5" s="728"/>
      <c r="I5" s="728"/>
      <c r="J5" s="728"/>
      <c r="K5" s="728"/>
      <c r="L5" s="728"/>
      <c r="M5" s="728"/>
      <c r="N5" s="728"/>
      <c r="O5" s="728"/>
      <c r="P5" s="729"/>
      <c r="Q5" s="733" t="s">
        <v>357</v>
      </c>
      <c r="R5" s="734"/>
      <c r="S5" s="734"/>
      <c r="T5" s="734"/>
      <c r="U5" s="735"/>
      <c r="V5" s="733" t="s">
        <v>358</v>
      </c>
      <c r="W5" s="734"/>
      <c r="X5" s="734"/>
      <c r="Y5" s="734"/>
      <c r="Z5" s="735"/>
      <c r="AA5" s="733" t="s">
        <v>359</v>
      </c>
      <c r="AB5" s="734"/>
      <c r="AC5" s="734"/>
      <c r="AD5" s="734"/>
      <c r="AE5" s="734"/>
      <c r="AF5" s="739" t="s">
        <v>360</v>
      </c>
      <c r="AG5" s="734"/>
      <c r="AH5" s="734"/>
      <c r="AI5" s="734"/>
      <c r="AJ5" s="740"/>
      <c r="AK5" s="734" t="s">
        <v>361</v>
      </c>
      <c r="AL5" s="734"/>
      <c r="AM5" s="734"/>
      <c r="AN5" s="734"/>
      <c r="AO5" s="735"/>
      <c r="AP5" s="733" t="s">
        <v>362</v>
      </c>
      <c r="AQ5" s="734"/>
      <c r="AR5" s="734"/>
      <c r="AS5" s="734"/>
      <c r="AT5" s="735"/>
      <c r="AU5" s="733" t="s">
        <v>363</v>
      </c>
      <c r="AV5" s="734"/>
      <c r="AW5" s="734"/>
      <c r="AX5" s="734"/>
      <c r="AY5" s="740"/>
      <c r="AZ5" s="220"/>
      <c r="BA5" s="220"/>
      <c r="BB5" s="220"/>
      <c r="BC5" s="220"/>
      <c r="BD5" s="220"/>
      <c r="BE5" s="221"/>
      <c r="BF5" s="221"/>
      <c r="BG5" s="221"/>
      <c r="BH5" s="221"/>
      <c r="BI5" s="221"/>
      <c r="BJ5" s="221"/>
      <c r="BK5" s="221"/>
      <c r="BL5" s="221"/>
      <c r="BM5" s="221"/>
      <c r="BN5" s="221"/>
      <c r="BO5" s="221"/>
      <c r="BP5" s="221"/>
      <c r="BQ5" s="727" t="s">
        <v>364</v>
      </c>
      <c r="BR5" s="728"/>
      <c r="BS5" s="728"/>
      <c r="BT5" s="728"/>
      <c r="BU5" s="728"/>
      <c r="BV5" s="728"/>
      <c r="BW5" s="728"/>
      <c r="BX5" s="728"/>
      <c r="BY5" s="728"/>
      <c r="BZ5" s="728"/>
      <c r="CA5" s="728"/>
      <c r="CB5" s="728"/>
      <c r="CC5" s="728"/>
      <c r="CD5" s="728"/>
      <c r="CE5" s="728"/>
      <c r="CF5" s="728"/>
      <c r="CG5" s="729"/>
      <c r="CH5" s="733" t="s">
        <v>365</v>
      </c>
      <c r="CI5" s="734"/>
      <c r="CJ5" s="734"/>
      <c r="CK5" s="734"/>
      <c r="CL5" s="735"/>
      <c r="CM5" s="733" t="s">
        <v>366</v>
      </c>
      <c r="CN5" s="734"/>
      <c r="CO5" s="734"/>
      <c r="CP5" s="734"/>
      <c r="CQ5" s="735"/>
      <c r="CR5" s="733" t="s">
        <v>367</v>
      </c>
      <c r="CS5" s="734"/>
      <c r="CT5" s="734"/>
      <c r="CU5" s="734"/>
      <c r="CV5" s="735"/>
      <c r="CW5" s="733" t="s">
        <v>368</v>
      </c>
      <c r="CX5" s="734"/>
      <c r="CY5" s="734"/>
      <c r="CZ5" s="734"/>
      <c r="DA5" s="735"/>
      <c r="DB5" s="733" t="s">
        <v>369</v>
      </c>
      <c r="DC5" s="734"/>
      <c r="DD5" s="734"/>
      <c r="DE5" s="734"/>
      <c r="DF5" s="735"/>
      <c r="DG5" s="763" t="s">
        <v>370</v>
      </c>
      <c r="DH5" s="764"/>
      <c r="DI5" s="764"/>
      <c r="DJ5" s="764"/>
      <c r="DK5" s="765"/>
      <c r="DL5" s="763" t="s">
        <v>371</v>
      </c>
      <c r="DM5" s="764"/>
      <c r="DN5" s="764"/>
      <c r="DO5" s="764"/>
      <c r="DP5" s="765"/>
      <c r="DQ5" s="733" t="s">
        <v>372</v>
      </c>
      <c r="DR5" s="734"/>
      <c r="DS5" s="734"/>
      <c r="DT5" s="734"/>
      <c r="DU5" s="735"/>
      <c r="DV5" s="733" t="s">
        <v>363</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373</v>
      </c>
      <c r="C7" s="750"/>
      <c r="D7" s="750"/>
      <c r="E7" s="750"/>
      <c r="F7" s="750"/>
      <c r="G7" s="750"/>
      <c r="H7" s="750"/>
      <c r="I7" s="750"/>
      <c r="J7" s="750"/>
      <c r="K7" s="750"/>
      <c r="L7" s="750"/>
      <c r="M7" s="750"/>
      <c r="N7" s="750"/>
      <c r="O7" s="750"/>
      <c r="P7" s="751"/>
      <c r="Q7" s="752">
        <v>12808</v>
      </c>
      <c r="R7" s="753"/>
      <c r="S7" s="753"/>
      <c r="T7" s="753"/>
      <c r="U7" s="753"/>
      <c r="V7" s="753">
        <v>12125</v>
      </c>
      <c r="W7" s="753"/>
      <c r="X7" s="753"/>
      <c r="Y7" s="753"/>
      <c r="Z7" s="753"/>
      <c r="AA7" s="753">
        <v>683</v>
      </c>
      <c r="AB7" s="753"/>
      <c r="AC7" s="753"/>
      <c r="AD7" s="753"/>
      <c r="AE7" s="754"/>
      <c r="AF7" s="755">
        <v>682</v>
      </c>
      <c r="AG7" s="756"/>
      <c r="AH7" s="756"/>
      <c r="AI7" s="756"/>
      <c r="AJ7" s="757"/>
      <c r="AK7" s="758">
        <v>136</v>
      </c>
      <c r="AL7" s="759"/>
      <c r="AM7" s="759"/>
      <c r="AN7" s="759"/>
      <c r="AO7" s="759"/>
      <c r="AP7" s="759">
        <v>7382</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547</v>
      </c>
      <c r="BT7" s="747"/>
      <c r="BU7" s="747"/>
      <c r="BV7" s="747"/>
      <c r="BW7" s="747"/>
      <c r="BX7" s="747"/>
      <c r="BY7" s="747"/>
      <c r="BZ7" s="747"/>
      <c r="CA7" s="747"/>
      <c r="CB7" s="747"/>
      <c r="CC7" s="747"/>
      <c r="CD7" s="747"/>
      <c r="CE7" s="747"/>
      <c r="CF7" s="747"/>
      <c r="CG7" s="762"/>
      <c r="CH7" s="743">
        <v>-2</v>
      </c>
      <c r="CI7" s="744"/>
      <c r="CJ7" s="744"/>
      <c r="CK7" s="744"/>
      <c r="CL7" s="745"/>
      <c r="CM7" s="743">
        <v>16</v>
      </c>
      <c r="CN7" s="744"/>
      <c r="CO7" s="744"/>
      <c r="CP7" s="744"/>
      <c r="CQ7" s="745"/>
      <c r="CR7" s="743">
        <v>8</v>
      </c>
      <c r="CS7" s="744"/>
      <c r="CT7" s="744"/>
      <c r="CU7" s="744"/>
      <c r="CV7" s="745"/>
      <c r="CW7" s="743" t="s">
        <v>487</v>
      </c>
      <c r="CX7" s="744"/>
      <c r="CY7" s="744"/>
      <c r="CZ7" s="744"/>
      <c r="DA7" s="745"/>
      <c r="DB7" s="743" t="s">
        <v>487</v>
      </c>
      <c r="DC7" s="744"/>
      <c r="DD7" s="744"/>
      <c r="DE7" s="744"/>
      <c r="DF7" s="745"/>
      <c r="DG7" s="743" t="s">
        <v>487</v>
      </c>
      <c r="DH7" s="744"/>
      <c r="DI7" s="744"/>
      <c r="DJ7" s="744"/>
      <c r="DK7" s="745"/>
      <c r="DL7" s="743" t="s">
        <v>487</v>
      </c>
      <c r="DM7" s="744"/>
      <c r="DN7" s="744"/>
      <c r="DO7" s="744"/>
      <c r="DP7" s="745"/>
      <c r="DQ7" s="743" t="s">
        <v>487</v>
      </c>
      <c r="DR7" s="744"/>
      <c r="DS7" s="744"/>
      <c r="DT7" s="744"/>
      <c r="DU7" s="745"/>
      <c r="DV7" s="746"/>
      <c r="DW7" s="747"/>
      <c r="DX7" s="747"/>
      <c r="DY7" s="747"/>
      <c r="DZ7" s="748"/>
      <c r="EA7" s="222"/>
    </row>
    <row r="8" spans="1:131" s="223" customFormat="1" ht="26.25" customHeight="1" x14ac:dyDescent="0.2">
      <c r="A8" s="226">
        <v>2</v>
      </c>
      <c r="B8" s="780" t="s">
        <v>374</v>
      </c>
      <c r="C8" s="781"/>
      <c r="D8" s="781"/>
      <c r="E8" s="781"/>
      <c r="F8" s="781"/>
      <c r="G8" s="781"/>
      <c r="H8" s="781"/>
      <c r="I8" s="781"/>
      <c r="J8" s="781"/>
      <c r="K8" s="781"/>
      <c r="L8" s="781"/>
      <c r="M8" s="781"/>
      <c r="N8" s="781"/>
      <c r="O8" s="781"/>
      <c r="P8" s="782"/>
      <c r="Q8" s="783">
        <v>47</v>
      </c>
      <c r="R8" s="784"/>
      <c r="S8" s="784"/>
      <c r="T8" s="784"/>
      <c r="U8" s="784"/>
      <c r="V8" s="784">
        <v>44</v>
      </c>
      <c r="W8" s="784"/>
      <c r="X8" s="784"/>
      <c r="Y8" s="784"/>
      <c r="Z8" s="784"/>
      <c r="AA8" s="784">
        <v>3</v>
      </c>
      <c r="AB8" s="784"/>
      <c r="AC8" s="784"/>
      <c r="AD8" s="784"/>
      <c r="AE8" s="785"/>
      <c r="AF8" s="786">
        <v>3</v>
      </c>
      <c r="AG8" s="787"/>
      <c r="AH8" s="787"/>
      <c r="AI8" s="787"/>
      <c r="AJ8" s="788"/>
      <c r="AK8" s="769">
        <v>24</v>
      </c>
      <c r="AL8" s="770"/>
      <c r="AM8" s="770"/>
      <c r="AN8" s="770"/>
      <c r="AO8" s="770"/>
      <c r="AP8" s="770" t="s">
        <v>548</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376</v>
      </c>
      <c r="B23" s="789" t="s">
        <v>377</v>
      </c>
      <c r="C23" s="790"/>
      <c r="D23" s="790"/>
      <c r="E23" s="790"/>
      <c r="F23" s="790"/>
      <c r="G23" s="790"/>
      <c r="H23" s="790"/>
      <c r="I23" s="790"/>
      <c r="J23" s="790"/>
      <c r="K23" s="790"/>
      <c r="L23" s="790"/>
      <c r="M23" s="790"/>
      <c r="N23" s="790"/>
      <c r="O23" s="790"/>
      <c r="P23" s="791"/>
      <c r="Q23" s="792">
        <v>12718</v>
      </c>
      <c r="R23" s="793"/>
      <c r="S23" s="793"/>
      <c r="T23" s="793"/>
      <c r="U23" s="793"/>
      <c r="V23" s="793">
        <v>12033</v>
      </c>
      <c r="W23" s="793"/>
      <c r="X23" s="793"/>
      <c r="Y23" s="793"/>
      <c r="Z23" s="793"/>
      <c r="AA23" s="793">
        <v>686</v>
      </c>
      <c r="AB23" s="793"/>
      <c r="AC23" s="793"/>
      <c r="AD23" s="793"/>
      <c r="AE23" s="794"/>
      <c r="AF23" s="795">
        <v>685</v>
      </c>
      <c r="AG23" s="793"/>
      <c r="AH23" s="793"/>
      <c r="AI23" s="793"/>
      <c r="AJ23" s="796"/>
      <c r="AK23" s="797"/>
      <c r="AL23" s="798"/>
      <c r="AM23" s="798"/>
      <c r="AN23" s="798"/>
      <c r="AO23" s="798"/>
      <c r="AP23" s="793">
        <v>7382</v>
      </c>
      <c r="AQ23" s="793"/>
      <c r="AR23" s="793"/>
      <c r="AS23" s="793"/>
      <c r="AT23" s="793"/>
      <c r="AU23" s="809"/>
      <c r="AV23" s="809"/>
      <c r="AW23" s="809"/>
      <c r="AX23" s="809"/>
      <c r="AY23" s="810"/>
      <c r="AZ23" s="811" t="s">
        <v>121</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356</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363</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388</v>
      </c>
      <c r="C28" s="750"/>
      <c r="D28" s="750"/>
      <c r="E28" s="750"/>
      <c r="F28" s="750"/>
      <c r="G28" s="750"/>
      <c r="H28" s="750"/>
      <c r="I28" s="750"/>
      <c r="J28" s="750"/>
      <c r="K28" s="750"/>
      <c r="L28" s="750"/>
      <c r="M28" s="750"/>
      <c r="N28" s="750"/>
      <c r="O28" s="750"/>
      <c r="P28" s="751"/>
      <c r="Q28" s="822">
        <v>2133</v>
      </c>
      <c r="R28" s="823"/>
      <c r="S28" s="823"/>
      <c r="T28" s="823"/>
      <c r="U28" s="823"/>
      <c r="V28" s="823">
        <v>2103</v>
      </c>
      <c r="W28" s="823"/>
      <c r="X28" s="823"/>
      <c r="Y28" s="823"/>
      <c r="Z28" s="823"/>
      <c r="AA28" s="823">
        <v>30</v>
      </c>
      <c r="AB28" s="823"/>
      <c r="AC28" s="823"/>
      <c r="AD28" s="823"/>
      <c r="AE28" s="824"/>
      <c r="AF28" s="825">
        <v>30</v>
      </c>
      <c r="AG28" s="823"/>
      <c r="AH28" s="823"/>
      <c r="AI28" s="823"/>
      <c r="AJ28" s="826"/>
      <c r="AK28" s="827">
        <v>151</v>
      </c>
      <c r="AL28" s="828"/>
      <c r="AM28" s="828"/>
      <c r="AN28" s="828"/>
      <c r="AO28" s="828"/>
      <c r="AP28" s="828" t="s">
        <v>548</v>
      </c>
      <c r="AQ28" s="828"/>
      <c r="AR28" s="828"/>
      <c r="AS28" s="828"/>
      <c r="AT28" s="828"/>
      <c r="AU28" s="828" t="s">
        <v>548</v>
      </c>
      <c r="AV28" s="828"/>
      <c r="AW28" s="828"/>
      <c r="AX28" s="828"/>
      <c r="AY28" s="828"/>
      <c r="AZ28" s="829" t="s">
        <v>548</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389</v>
      </c>
      <c r="C29" s="781"/>
      <c r="D29" s="781"/>
      <c r="E29" s="781"/>
      <c r="F29" s="781"/>
      <c r="G29" s="781"/>
      <c r="H29" s="781"/>
      <c r="I29" s="781"/>
      <c r="J29" s="781"/>
      <c r="K29" s="781"/>
      <c r="L29" s="781"/>
      <c r="M29" s="781"/>
      <c r="N29" s="781"/>
      <c r="O29" s="781"/>
      <c r="P29" s="782"/>
      <c r="Q29" s="783">
        <v>1628</v>
      </c>
      <c r="R29" s="784"/>
      <c r="S29" s="784"/>
      <c r="T29" s="784"/>
      <c r="U29" s="784"/>
      <c r="V29" s="784">
        <v>1597</v>
      </c>
      <c r="W29" s="784"/>
      <c r="X29" s="784"/>
      <c r="Y29" s="784"/>
      <c r="Z29" s="784"/>
      <c r="AA29" s="784">
        <v>30</v>
      </c>
      <c r="AB29" s="784"/>
      <c r="AC29" s="784"/>
      <c r="AD29" s="784"/>
      <c r="AE29" s="785"/>
      <c r="AF29" s="786">
        <v>30</v>
      </c>
      <c r="AG29" s="787"/>
      <c r="AH29" s="787"/>
      <c r="AI29" s="787"/>
      <c r="AJ29" s="788"/>
      <c r="AK29" s="834">
        <v>246</v>
      </c>
      <c r="AL29" s="830"/>
      <c r="AM29" s="830"/>
      <c r="AN29" s="830"/>
      <c r="AO29" s="830"/>
      <c r="AP29" s="830" t="s">
        <v>487</v>
      </c>
      <c r="AQ29" s="830"/>
      <c r="AR29" s="830"/>
      <c r="AS29" s="830"/>
      <c r="AT29" s="830"/>
      <c r="AU29" s="830" t="s">
        <v>487</v>
      </c>
      <c r="AV29" s="830"/>
      <c r="AW29" s="830"/>
      <c r="AX29" s="830"/>
      <c r="AY29" s="830"/>
      <c r="AZ29" s="831" t="s">
        <v>487</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390</v>
      </c>
      <c r="C30" s="781"/>
      <c r="D30" s="781"/>
      <c r="E30" s="781"/>
      <c r="F30" s="781"/>
      <c r="G30" s="781"/>
      <c r="H30" s="781"/>
      <c r="I30" s="781"/>
      <c r="J30" s="781"/>
      <c r="K30" s="781"/>
      <c r="L30" s="781"/>
      <c r="M30" s="781"/>
      <c r="N30" s="781"/>
      <c r="O30" s="781"/>
      <c r="P30" s="782"/>
      <c r="Q30" s="783">
        <v>363</v>
      </c>
      <c r="R30" s="784"/>
      <c r="S30" s="784"/>
      <c r="T30" s="784"/>
      <c r="U30" s="784"/>
      <c r="V30" s="784">
        <v>359</v>
      </c>
      <c r="W30" s="784"/>
      <c r="X30" s="784"/>
      <c r="Y30" s="784"/>
      <c r="Z30" s="784"/>
      <c r="AA30" s="784">
        <v>3</v>
      </c>
      <c r="AB30" s="784"/>
      <c r="AC30" s="784"/>
      <c r="AD30" s="784"/>
      <c r="AE30" s="785"/>
      <c r="AF30" s="786">
        <v>3</v>
      </c>
      <c r="AG30" s="787"/>
      <c r="AH30" s="787"/>
      <c r="AI30" s="787"/>
      <c r="AJ30" s="788"/>
      <c r="AK30" s="834">
        <v>78</v>
      </c>
      <c r="AL30" s="830"/>
      <c r="AM30" s="830"/>
      <c r="AN30" s="830"/>
      <c r="AO30" s="830"/>
      <c r="AP30" s="830" t="s">
        <v>487</v>
      </c>
      <c r="AQ30" s="830"/>
      <c r="AR30" s="830"/>
      <c r="AS30" s="830"/>
      <c r="AT30" s="830"/>
      <c r="AU30" s="830" t="s">
        <v>487</v>
      </c>
      <c r="AV30" s="830"/>
      <c r="AW30" s="830"/>
      <c r="AX30" s="830"/>
      <c r="AY30" s="830"/>
      <c r="AZ30" s="831" t="s">
        <v>487</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391</v>
      </c>
      <c r="C31" s="781"/>
      <c r="D31" s="781"/>
      <c r="E31" s="781"/>
      <c r="F31" s="781"/>
      <c r="G31" s="781"/>
      <c r="H31" s="781"/>
      <c r="I31" s="781"/>
      <c r="J31" s="781"/>
      <c r="K31" s="781"/>
      <c r="L31" s="781"/>
      <c r="M31" s="781"/>
      <c r="N31" s="781"/>
      <c r="O31" s="781"/>
      <c r="P31" s="782"/>
      <c r="Q31" s="783">
        <v>640</v>
      </c>
      <c r="R31" s="784"/>
      <c r="S31" s="784"/>
      <c r="T31" s="784"/>
      <c r="U31" s="784"/>
      <c r="V31" s="784">
        <v>570</v>
      </c>
      <c r="W31" s="784"/>
      <c r="X31" s="784"/>
      <c r="Y31" s="784"/>
      <c r="Z31" s="784"/>
      <c r="AA31" s="784">
        <v>71</v>
      </c>
      <c r="AB31" s="784"/>
      <c r="AC31" s="784"/>
      <c r="AD31" s="784"/>
      <c r="AE31" s="785"/>
      <c r="AF31" s="786">
        <v>1218</v>
      </c>
      <c r="AG31" s="787"/>
      <c r="AH31" s="787"/>
      <c r="AI31" s="787"/>
      <c r="AJ31" s="788"/>
      <c r="AK31" s="834" t="s">
        <v>548</v>
      </c>
      <c r="AL31" s="830"/>
      <c r="AM31" s="830"/>
      <c r="AN31" s="830"/>
      <c r="AO31" s="830"/>
      <c r="AP31" s="830">
        <v>1297</v>
      </c>
      <c r="AQ31" s="830"/>
      <c r="AR31" s="830"/>
      <c r="AS31" s="830"/>
      <c r="AT31" s="830"/>
      <c r="AU31" s="830" t="s">
        <v>487</v>
      </c>
      <c r="AV31" s="830"/>
      <c r="AW31" s="830"/>
      <c r="AX31" s="830"/>
      <c r="AY31" s="830"/>
      <c r="AZ31" s="831" t="s">
        <v>487</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393</v>
      </c>
      <c r="C32" s="781"/>
      <c r="D32" s="781"/>
      <c r="E32" s="781"/>
      <c r="F32" s="781"/>
      <c r="G32" s="781"/>
      <c r="H32" s="781"/>
      <c r="I32" s="781"/>
      <c r="J32" s="781"/>
      <c r="K32" s="781"/>
      <c r="L32" s="781"/>
      <c r="M32" s="781"/>
      <c r="N32" s="781"/>
      <c r="O32" s="781"/>
      <c r="P32" s="782"/>
      <c r="Q32" s="783">
        <v>856</v>
      </c>
      <c r="R32" s="784"/>
      <c r="S32" s="784"/>
      <c r="T32" s="784"/>
      <c r="U32" s="784"/>
      <c r="V32" s="784">
        <v>664</v>
      </c>
      <c r="W32" s="784"/>
      <c r="X32" s="784"/>
      <c r="Y32" s="784"/>
      <c r="Z32" s="784"/>
      <c r="AA32" s="784">
        <v>192</v>
      </c>
      <c r="AB32" s="784"/>
      <c r="AC32" s="784"/>
      <c r="AD32" s="784"/>
      <c r="AE32" s="785"/>
      <c r="AF32" s="786">
        <v>418</v>
      </c>
      <c r="AG32" s="787"/>
      <c r="AH32" s="787"/>
      <c r="AI32" s="787"/>
      <c r="AJ32" s="788"/>
      <c r="AK32" s="834">
        <v>296</v>
      </c>
      <c r="AL32" s="830"/>
      <c r="AM32" s="830"/>
      <c r="AN32" s="830"/>
      <c r="AO32" s="830"/>
      <c r="AP32" s="830">
        <v>4867</v>
      </c>
      <c r="AQ32" s="830"/>
      <c r="AR32" s="830"/>
      <c r="AS32" s="830"/>
      <c r="AT32" s="830"/>
      <c r="AU32" s="830">
        <v>2434</v>
      </c>
      <c r="AV32" s="830"/>
      <c r="AW32" s="830"/>
      <c r="AX32" s="830"/>
      <c r="AY32" s="830"/>
      <c r="AZ32" s="831" t="s">
        <v>487</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394</v>
      </c>
      <c r="C33" s="781"/>
      <c r="D33" s="781"/>
      <c r="E33" s="781"/>
      <c r="F33" s="781"/>
      <c r="G33" s="781"/>
      <c r="H33" s="781"/>
      <c r="I33" s="781"/>
      <c r="J33" s="781"/>
      <c r="K33" s="781"/>
      <c r="L33" s="781"/>
      <c r="M33" s="781"/>
      <c r="N33" s="781"/>
      <c r="O33" s="781"/>
      <c r="P33" s="782"/>
      <c r="Q33" s="783">
        <v>3</v>
      </c>
      <c r="R33" s="784"/>
      <c r="S33" s="784"/>
      <c r="T33" s="784"/>
      <c r="U33" s="784"/>
      <c r="V33" s="784">
        <v>2</v>
      </c>
      <c r="W33" s="784"/>
      <c r="X33" s="784"/>
      <c r="Y33" s="784"/>
      <c r="Z33" s="784"/>
      <c r="AA33" s="784">
        <v>1</v>
      </c>
      <c r="AB33" s="784"/>
      <c r="AC33" s="784"/>
      <c r="AD33" s="784"/>
      <c r="AE33" s="785"/>
      <c r="AF33" s="786">
        <v>1</v>
      </c>
      <c r="AG33" s="787"/>
      <c r="AH33" s="787"/>
      <c r="AI33" s="787"/>
      <c r="AJ33" s="788"/>
      <c r="AK33" s="834" t="s">
        <v>548</v>
      </c>
      <c r="AL33" s="830"/>
      <c r="AM33" s="830"/>
      <c r="AN33" s="830"/>
      <c r="AO33" s="830"/>
      <c r="AP33" s="830" t="s">
        <v>548</v>
      </c>
      <c r="AQ33" s="830"/>
      <c r="AR33" s="830"/>
      <c r="AS33" s="830"/>
      <c r="AT33" s="830"/>
      <c r="AU33" s="830" t="s">
        <v>548</v>
      </c>
      <c r="AV33" s="830"/>
      <c r="AW33" s="830"/>
      <c r="AX33" s="830"/>
      <c r="AY33" s="830"/>
      <c r="AZ33" s="831" t="s">
        <v>548</v>
      </c>
      <c r="BA33" s="831"/>
      <c r="BB33" s="831"/>
      <c r="BC33" s="831"/>
      <c r="BD33" s="831"/>
      <c r="BE33" s="832" t="s">
        <v>395</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376</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1701</v>
      </c>
      <c r="AG63" s="844"/>
      <c r="AH63" s="844"/>
      <c r="AI63" s="844"/>
      <c r="AJ63" s="845"/>
      <c r="AK63" s="846"/>
      <c r="AL63" s="841"/>
      <c r="AM63" s="841"/>
      <c r="AN63" s="841"/>
      <c r="AO63" s="841"/>
      <c r="AP63" s="844">
        <v>6164</v>
      </c>
      <c r="AQ63" s="844"/>
      <c r="AR63" s="844"/>
      <c r="AS63" s="844"/>
      <c r="AT63" s="844"/>
      <c r="AU63" s="844">
        <v>2434</v>
      </c>
      <c r="AV63" s="844"/>
      <c r="AW63" s="844"/>
      <c r="AX63" s="844"/>
      <c r="AY63" s="844"/>
      <c r="AZ63" s="848"/>
      <c r="BA63" s="848"/>
      <c r="BB63" s="848"/>
      <c r="BC63" s="848"/>
      <c r="BD63" s="848"/>
      <c r="BE63" s="849"/>
      <c r="BF63" s="849"/>
      <c r="BG63" s="849"/>
      <c r="BH63" s="849"/>
      <c r="BI63" s="850"/>
      <c r="BJ63" s="851" t="s">
        <v>121</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399</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400</v>
      </c>
      <c r="AV66" s="734"/>
      <c r="AW66" s="734"/>
      <c r="AX66" s="734"/>
      <c r="AY66" s="735"/>
      <c r="AZ66" s="733" t="s">
        <v>363</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549</v>
      </c>
      <c r="C68" s="870"/>
      <c r="D68" s="870"/>
      <c r="E68" s="870"/>
      <c r="F68" s="870"/>
      <c r="G68" s="870"/>
      <c r="H68" s="870"/>
      <c r="I68" s="870"/>
      <c r="J68" s="870"/>
      <c r="K68" s="870"/>
      <c r="L68" s="870"/>
      <c r="M68" s="870"/>
      <c r="N68" s="870"/>
      <c r="O68" s="870"/>
      <c r="P68" s="871"/>
      <c r="Q68" s="872">
        <v>5618</v>
      </c>
      <c r="R68" s="866"/>
      <c r="S68" s="866"/>
      <c r="T68" s="866"/>
      <c r="U68" s="866"/>
      <c r="V68" s="866">
        <v>5520</v>
      </c>
      <c r="W68" s="866"/>
      <c r="X68" s="866"/>
      <c r="Y68" s="866"/>
      <c r="Z68" s="866"/>
      <c r="AA68" s="866">
        <v>98</v>
      </c>
      <c r="AB68" s="866"/>
      <c r="AC68" s="866"/>
      <c r="AD68" s="866"/>
      <c r="AE68" s="866"/>
      <c r="AF68" s="866">
        <v>98</v>
      </c>
      <c r="AG68" s="866"/>
      <c r="AH68" s="866"/>
      <c r="AI68" s="866"/>
      <c r="AJ68" s="866"/>
      <c r="AK68" s="866">
        <v>178</v>
      </c>
      <c r="AL68" s="866"/>
      <c r="AM68" s="866"/>
      <c r="AN68" s="866"/>
      <c r="AO68" s="866"/>
      <c r="AP68" s="866">
        <v>4115</v>
      </c>
      <c r="AQ68" s="866"/>
      <c r="AR68" s="866"/>
      <c r="AS68" s="866"/>
      <c r="AT68" s="866"/>
      <c r="AU68" s="866">
        <v>708</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550</v>
      </c>
      <c r="C69" s="874"/>
      <c r="D69" s="874"/>
      <c r="E69" s="874"/>
      <c r="F69" s="874"/>
      <c r="G69" s="874"/>
      <c r="H69" s="874"/>
      <c r="I69" s="874"/>
      <c r="J69" s="874"/>
      <c r="K69" s="874"/>
      <c r="L69" s="874"/>
      <c r="M69" s="874"/>
      <c r="N69" s="874"/>
      <c r="O69" s="874"/>
      <c r="P69" s="875"/>
      <c r="Q69" s="876">
        <v>10858</v>
      </c>
      <c r="R69" s="830"/>
      <c r="S69" s="830"/>
      <c r="T69" s="830"/>
      <c r="U69" s="830"/>
      <c r="V69" s="830">
        <v>12411</v>
      </c>
      <c r="W69" s="830"/>
      <c r="X69" s="830"/>
      <c r="Y69" s="830"/>
      <c r="Z69" s="830"/>
      <c r="AA69" s="830">
        <v>-1553</v>
      </c>
      <c r="AB69" s="830"/>
      <c r="AC69" s="830"/>
      <c r="AD69" s="830"/>
      <c r="AE69" s="830"/>
      <c r="AF69" s="830">
        <v>-579</v>
      </c>
      <c r="AG69" s="830"/>
      <c r="AH69" s="830"/>
      <c r="AI69" s="830"/>
      <c r="AJ69" s="830"/>
      <c r="AK69" s="830">
        <v>1748</v>
      </c>
      <c r="AL69" s="830"/>
      <c r="AM69" s="830"/>
      <c r="AN69" s="830"/>
      <c r="AO69" s="830"/>
      <c r="AP69" s="830">
        <v>5657</v>
      </c>
      <c r="AQ69" s="830"/>
      <c r="AR69" s="830"/>
      <c r="AS69" s="830"/>
      <c r="AT69" s="830"/>
      <c r="AU69" s="830">
        <v>2409</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551</v>
      </c>
      <c r="C70" s="874"/>
      <c r="D70" s="874"/>
      <c r="E70" s="874"/>
      <c r="F70" s="874"/>
      <c r="G70" s="874"/>
      <c r="H70" s="874"/>
      <c r="I70" s="874"/>
      <c r="J70" s="874"/>
      <c r="K70" s="874"/>
      <c r="L70" s="874"/>
      <c r="M70" s="874"/>
      <c r="N70" s="874"/>
      <c r="O70" s="874"/>
      <c r="P70" s="875"/>
      <c r="Q70" s="876">
        <v>860</v>
      </c>
      <c r="R70" s="830"/>
      <c r="S70" s="830"/>
      <c r="T70" s="830"/>
      <c r="U70" s="830"/>
      <c r="V70" s="830">
        <v>858</v>
      </c>
      <c r="W70" s="830"/>
      <c r="X70" s="830"/>
      <c r="Y70" s="830"/>
      <c r="Z70" s="830"/>
      <c r="AA70" s="830">
        <v>2</v>
      </c>
      <c r="AB70" s="830"/>
      <c r="AC70" s="830"/>
      <c r="AD70" s="830"/>
      <c r="AE70" s="830"/>
      <c r="AF70" s="830">
        <v>2</v>
      </c>
      <c r="AG70" s="830"/>
      <c r="AH70" s="830"/>
      <c r="AI70" s="830"/>
      <c r="AJ70" s="830"/>
      <c r="AK70" s="830">
        <v>2</v>
      </c>
      <c r="AL70" s="830"/>
      <c r="AM70" s="830"/>
      <c r="AN70" s="830"/>
      <c r="AO70" s="830"/>
      <c r="AP70" s="830" t="s">
        <v>548</v>
      </c>
      <c r="AQ70" s="830"/>
      <c r="AR70" s="830"/>
      <c r="AS70" s="830"/>
      <c r="AT70" s="830"/>
      <c r="AU70" s="830" t="s">
        <v>548</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552</v>
      </c>
      <c r="C71" s="874"/>
      <c r="D71" s="874"/>
      <c r="E71" s="874"/>
      <c r="F71" s="874"/>
      <c r="G71" s="874"/>
      <c r="H71" s="874"/>
      <c r="I71" s="874"/>
      <c r="J71" s="874"/>
      <c r="K71" s="874"/>
      <c r="L71" s="874"/>
      <c r="M71" s="874"/>
      <c r="N71" s="874"/>
      <c r="O71" s="874"/>
      <c r="P71" s="875"/>
      <c r="Q71" s="876">
        <v>243</v>
      </c>
      <c r="R71" s="830"/>
      <c r="S71" s="830"/>
      <c r="T71" s="830"/>
      <c r="U71" s="830"/>
      <c r="V71" s="830">
        <v>238</v>
      </c>
      <c r="W71" s="830"/>
      <c r="X71" s="830"/>
      <c r="Y71" s="830"/>
      <c r="Z71" s="830"/>
      <c r="AA71" s="830">
        <v>5</v>
      </c>
      <c r="AB71" s="830"/>
      <c r="AC71" s="830"/>
      <c r="AD71" s="830"/>
      <c r="AE71" s="830"/>
      <c r="AF71" s="830">
        <v>5</v>
      </c>
      <c r="AG71" s="830"/>
      <c r="AH71" s="830"/>
      <c r="AI71" s="830"/>
      <c r="AJ71" s="830"/>
      <c r="AK71" s="830">
        <v>3</v>
      </c>
      <c r="AL71" s="830"/>
      <c r="AM71" s="830"/>
      <c r="AN71" s="830"/>
      <c r="AO71" s="830"/>
      <c r="AP71" s="830" t="s">
        <v>548</v>
      </c>
      <c r="AQ71" s="830"/>
      <c r="AR71" s="830"/>
      <c r="AS71" s="830"/>
      <c r="AT71" s="830"/>
      <c r="AU71" s="830" t="s">
        <v>548</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553</v>
      </c>
      <c r="C72" s="874"/>
      <c r="D72" s="874"/>
      <c r="E72" s="874"/>
      <c r="F72" s="874"/>
      <c r="G72" s="874"/>
      <c r="H72" s="874"/>
      <c r="I72" s="874"/>
      <c r="J72" s="874"/>
      <c r="K72" s="874"/>
      <c r="L72" s="874"/>
      <c r="M72" s="874"/>
      <c r="N72" s="874"/>
      <c r="O72" s="874"/>
      <c r="P72" s="875"/>
      <c r="Q72" s="876">
        <v>967</v>
      </c>
      <c r="R72" s="830"/>
      <c r="S72" s="830"/>
      <c r="T72" s="830"/>
      <c r="U72" s="830"/>
      <c r="V72" s="830">
        <v>732</v>
      </c>
      <c r="W72" s="830"/>
      <c r="X72" s="830"/>
      <c r="Y72" s="830"/>
      <c r="Z72" s="830"/>
      <c r="AA72" s="830">
        <v>236</v>
      </c>
      <c r="AB72" s="830"/>
      <c r="AC72" s="830"/>
      <c r="AD72" s="830"/>
      <c r="AE72" s="830"/>
      <c r="AF72" s="830">
        <v>236</v>
      </c>
      <c r="AG72" s="830"/>
      <c r="AH72" s="830"/>
      <c r="AI72" s="830"/>
      <c r="AJ72" s="830"/>
      <c r="AK72" s="830">
        <v>510</v>
      </c>
      <c r="AL72" s="830"/>
      <c r="AM72" s="830"/>
      <c r="AN72" s="830"/>
      <c r="AO72" s="830"/>
      <c r="AP72" s="830" t="s">
        <v>548</v>
      </c>
      <c r="AQ72" s="830"/>
      <c r="AR72" s="830"/>
      <c r="AS72" s="830"/>
      <c r="AT72" s="830"/>
      <c r="AU72" s="830" t="s">
        <v>548</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554</v>
      </c>
      <c r="C73" s="874"/>
      <c r="D73" s="874"/>
      <c r="E73" s="874"/>
      <c r="F73" s="874"/>
      <c r="G73" s="874"/>
      <c r="H73" s="874"/>
      <c r="I73" s="874"/>
      <c r="J73" s="874"/>
      <c r="K73" s="874"/>
      <c r="L73" s="874"/>
      <c r="M73" s="874"/>
      <c r="N73" s="874"/>
      <c r="O73" s="874"/>
      <c r="P73" s="875"/>
      <c r="Q73" s="876">
        <v>294625</v>
      </c>
      <c r="R73" s="830"/>
      <c r="S73" s="830"/>
      <c r="T73" s="830"/>
      <c r="U73" s="830"/>
      <c r="V73" s="830">
        <v>290389</v>
      </c>
      <c r="W73" s="830"/>
      <c r="X73" s="830"/>
      <c r="Y73" s="830"/>
      <c r="Z73" s="830"/>
      <c r="AA73" s="830">
        <v>4236</v>
      </c>
      <c r="AB73" s="830"/>
      <c r="AC73" s="830"/>
      <c r="AD73" s="830"/>
      <c r="AE73" s="830"/>
      <c r="AF73" s="830">
        <v>4236</v>
      </c>
      <c r="AG73" s="830"/>
      <c r="AH73" s="830"/>
      <c r="AI73" s="830"/>
      <c r="AJ73" s="830"/>
      <c r="AK73" s="830">
        <v>5909</v>
      </c>
      <c r="AL73" s="830"/>
      <c r="AM73" s="830"/>
      <c r="AN73" s="830"/>
      <c r="AO73" s="830"/>
      <c r="AP73" s="830" t="s">
        <v>548</v>
      </c>
      <c r="AQ73" s="830"/>
      <c r="AR73" s="830"/>
      <c r="AS73" s="830"/>
      <c r="AT73" s="830"/>
      <c r="AU73" s="830" t="s">
        <v>548</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t="s">
        <v>555</v>
      </c>
      <c r="C74" s="874"/>
      <c r="D74" s="874"/>
      <c r="E74" s="874"/>
      <c r="F74" s="874"/>
      <c r="G74" s="874"/>
      <c r="H74" s="874"/>
      <c r="I74" s="874"/>
      <c r="J74" s="874"/>
      <c r="K74" s="874"/>
      <c r="L74" s="874"/>
      <c r="M74" s="874"/>
      <c r="N74" s="874"/>
      <c r="O74" s="874"/>
      <c r="P74" s="875"/>
      <c r="Q74" s="876">
        <v>10670</v>
      </c>
      <c r="R74" s="830"/>
      <c r="S74" s="830"/>
      <c r="T74" s="830"/>
      <c r="U74" s="830"/>
      <c r="V74" s="830">
        <v>10603</v>
      </c>
      <c r="W74" s="830"/>
      <c r="X74" s="830"/>
      <c r="Y74" s="830"/>
      <c r="Z74" s="830"/>
      <c r="AA74" s="830">
        <v>67</v>
      </c>
      <c r="AB74" s="830"/>
      <c r="AC74" s="830"/>
      <c r="AD74" s="830"/>
      <c r="AE74" s="830"/>
      <c r="AF74" s="830">
        <v>67</v>
      </c>
      <c r="AG74" s="830"/>
      <c r="AH74" s="830"/>
      <c r="AI74" s="830"/>
      <c r="AJ74" s="830"/>
      <c r="AK74" s="830" t="s">
        <v>548</v>
      </c>
      <c r="AL74" s="830"/>
      <c r="AM74" s="830"/>
      <c r="AN74" s="830"/>
      <c r="AO74" s="830"/>
      <c r="AP74" s="830" t="s">
        <v>548</v>
      </c>
      <c r="AQ74" s="830"/>
      <c r="AR74" s="830"/>
      <c r="AS74" s="830"/>
      <c r="AT74" s="830"/>
      <c r="AU74" s="830" t="s">
        <v>548</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376</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4063</v>
      </c>
      <c r="AG88" s="844"/>
      <c r="AH88" s="844"/>
      <c r="AI88" s="844"/>
      <c r="AJ88" s="844"/>
      <c r="AK88" s="841"/>
      <c r="AL88" s="841"/>
      <c r="AM88" s="841"/>
      <c r="AN88" s="841"/>
      <c r="AO88" s="841"/>
      <c r="AP88" s="844">
        <v>9771</v>
      </c>
      <c r="AQ88" s="844"/>
      <c r="AR88" s="844"/>
      <c r="AS88" s="844"/>
      <c r="AT88" s="844"/>
      <c r="AU88" s="844">
        <v>3117</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402</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8</v>
      </c>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403</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404</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407</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408</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410</v>
      </c>
      <c r="AB109" s="893"/>
      <c r="AC109" s="893"/>
      <c r="AD109" s="893"/>
      <c r="AE109" s="894"/>
      <c r="AF109" s="892" t="s">
        <v>411</v>
      </c>
      <c r="AG109" s="893"/>
      <c r="AH109" s="893"/>
      <c r="AI109" s="893"/>
      <c r="AJ109" s="894"/>
      <c r="AK109" s="892" t="s">
        <v>293</v>
      </c>
      <c r="AL109" s="893"/>
      <c r="AM109" s="893"/>
      <c r="AN109" s="893"/>
      <c r="AO109" s="894"/>
      <c r="AP109" s="892" t="s">
        <v>412</v>
      </c>
      <c r="AQ109" s="893"/>
      <c r="AR109" s="893"/>
      <c r="AS109" s="893"/>
      <c r="AT109" s="895"/>
      <c r="AU109" s="912" t="s">
        <v>409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410</v>
      </c>
      <c r="BR109" s="893"/>
      <c r="BS109" s="893"/>
      <c r="BT109" s="893"/>
      <c r="BU109" s="894"/>
      <c r="BV109" s="892" t="s">
        <v>411</v>
      </c>
      <c r="BW109" s="893"/>
      <c r="BX109" s="893"/>
      <c r="BY109" s="893"/>
      <c r="BZ109" s="894"/>
      <c r="CA109" s="892" t="s">
        <v>293</v>
      </c>
      <c r="CB109" s="893"/>
      <c r="CC109" s="893"/>
      <c r="CD109" s="893"/>
      <c r="CE109" s="894"/>
      <c r="CF109" s="913" t="s">
        <v>412</v>
      </c>
      <c r="CG109" s="913"/>
      <c r="CH109" s="913"/>
      <c r="CI109" s="913"/>
      <c r="CJ109" s="913"/>
      <c r="CK109" s="892" t="s">
        <v>413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410</v>
      </c>
      <c r="DH109" s="893"/>
      <c r="DI109" s="893"/>
      <c r="DJ109" s="893"/>
      <c r="DK109" s="894"/>
      <c r="DL109" s="892" t="s">
        <v>411</v>
      </c>
      <c r="DM109" s="893"/>
      <c r="DN109" s="893"/>
      <c r="DO109" s="893"/>
      <c r="DP109" s="894"/>
      <c r="DQ109" s="892" t="s">
        <v>293</v>
      </c>
      <c r="DR109" s="893"/>
      <c r="DS109" s="893"/>
      <c r="DT109" s="893"/>
      <c r="DU109" s="894"/>
      <c r="DV109" s="892" t="s">
        <v>412</v>
      </c>
      <c r="DW109" s="893"/>
      <c r="DX109" s="893"/>
      <c r="DY109" s="893"/>
      <c r="DZ109" s="895"/>
    </row>
    <row r="110" spans="1:131" s="218" customFormat="1" ht="26.25" customHeight="1" x14ac:dyDescent="0.2">
      <c r="A110" s="896" t="s">
        <v>414</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608804</v>
      </c>
      <c r="AB110" s="900"/>
      <c r="AC110" s="900"/>
      <c r="AD110" s="900"/>
      <c r="AE110" s="901"/>
      <c r="AF110" s="902">
        <v>636140</v>
      </c>
      <c r="AG110" s="900"/>
      <c r="AH110" s="900"/>
      <c r="AI110" s="900"/>
      <c r="AJ110" s="901"/>
      <c r="AK110" s="902">
        <v>665180</v>
      </c>
      <c r="AL110" s="900"/>
      <c r="AM110" s="900"/>
      <c r="AN110" s="900"/>
      <c r="AO110" s="901"/>
      <c r="AP110" s="903">
        <v>13</v>
      </c>
      <c r="AQ110" s="904"/>
      <c r="AR110" s="904"/>
      <c r="AS110" s="904"/>
      <c r="AT110" s="905"/>
      <c r="AU110" s="906" t="s">
        <v>69</v>
      </c>
      <c r="AV110" s="907"/>
      <c r="AW110" s="907"/>
      <c r="AX110" s="907"/>
      <c r="AY110" s="907"/>
      <c r="AZ110" s="929" t="s">
        <v>415</v>
      </c>
      <c r="BA110" s="897"/>
      <c r="BB110" s="897"/>
      <c r="BC110" s="897"/>
      <c r="BD110" s="897"/>
      <c r="BE110" s="897"/>
      <c r="BF110" s="897"/>
      <c r="BG110" s="897"/>
      <c r="BH110" s="897"/>
      <c r="BI110" s="897"/>
      <c r="BJ110" s="897"/>
      <c r="BK110" s="897"/>
      <c r="BL110" s="897"/>
      <c r="BM110" s="897"/>
      <c r="BN110" s="897"/>
      <c r="BO110" s="897"/>
      <c r="BP110" s="898"/>
      <c r="BQ110" s="930">
        <v>8242879</v>
      </c>
      <c r="BR110" s="931"/>
      <c r="BS110" s="931"/>
      <c r="BT110" s="931"/>
      <c r="BU110" s="931"/>
      <c r="BV110" s="931">
        <v>7699105</v>
      </c>
      <c r="BW110" s="931"/>
      <c r="BX110" s="931"/>
      <c r="BY110" s="931"/>
      <c r="BZ110" s="931"/>
      <c r="CA110" s="931">
        <v>7381720</v>
      </c>
      <c r="CB110" s="931"/>
      <c r="CC110" s="931"/>
      <c r="CD110" s="931"/>
      <c r="CE110" s="931"/>
      <c r="CF110" s="944">
        <v>144.69999999999999</v>
      </c>
      <c r="CG110" s="945"/>
      <c r="CH110" s="945"/>
      <c r="CI110" s="945"/>
      <c r="CJ110" s="945"/>
      <c r="CK110" s="946" t="s">
        <v>416</v>
      </c>
      <c r="CL110" s="947"/>
      <c r="CM110" s="929" t="s">
        <v>417</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121</v>
      </c>
      <c r="DH110" s="931"/>
      <c r="DI110" s="931"/>
      <c r="DJ110" s="931"/>
      <c r="DK110" s="931"/>
      <c r="DL110" s="931" t="s">
        <v>121</v>
      </c>
      <c r="DM110" s="931"/>
      <c r="DN110" s="931"/>
      <c r="DO110" s="931"/>
      <c r="DP110" s="931"/>
      <c r="DQ110" s="931" t="s">
        <v>121</v>
      </c>
      <c r="DR110" s="931"/>
      <c r="DS110" s="931"/>
      <c r="DT110" s="931"/>
      <c r="DU110" s="931"/>
      <c r="DV110" s="932" t="s">
        <v>121</v>
      </c>
      <c r="DW110" s="932"/>
      <c r="DX110" s="932"/>
      <c r="DY110" s="932"/>
      <c r="DZ110" s="933"/>
    </row>
    <row r="111" spans="1:131" s="218" customFormat="1" ht="26.25" customHeight="1" x14ac:dyDescent="0.2">
      <c r="A111" s="934" t="s">
        <v>418</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121</v>
      </c>
      <c r="AB111" s="938"/>
      <c r="AC111" s="938"/>
      <c r="AD111" s="938"/>
      <c r="AE111" s="939"/>
      <c r="AF111" s="940" t="s">
        <v>121</v>
      </c>
      <c r="AG111" s="938"/>
      <c r="AH111" s="938"/>
      <c r="AI111" s="938"/>
      <c r="AJ111" s="939"/>
      <c r="AK111" s="940" t="s">
        <v>121</v>
      </c>
      <c r="AL111" s="938"/>
      <c r="AM111" s="938"/>
      <c r="AN111" s="938"/>
      <c r="AO111" s="939"/>
      <c r="AP111" s="941" t="s">
        <v>121</v>
      </c>
      <c r="AQ111" s="942"/>
      <c r="AR111" s="942"/>
      <c r="AS111" s="942"/>
      <c r="AT111" s="943"/>
      <c r="AU111" s="908"/>
      <c r="AV111" s="909"/>
      <c r="AW111" s="909"/>
      <c r="AX111" s="909"/>
      <c r="AY111" s="909"/>
      <c r="AZ111" s="922" t="s">
        <v>419</v>
      </c>
      <c r="BA111" s="923"/>
      <c r="BB111" s="923"/>
      <c r="BC111" s="923"/>
      <c r="BD111" s="923"/>
      <c r="BE111" s="923"/>
      <c r="BF111" s="923"/>
      <c r="BG111" s="923"/>
      <c r="BH111" s="923"/>
      <c r="BI111" s="923"/>
      <c r="BJ111" s="923"/>
      <c r="BK111" s="923"/>
      <c r="BL111" s="923"/>
      <c r="BM111" s="923"/>
      <c r="BN111" s="923"/>
      <c r="BO111" s="923"/>
      <c r="BP111" s="924"/>
      <c r="BQ111" s="925" t="s">
        <v>121</v>
      </c>
      <c r="BR111" s="926"/>
      <c r="BS111" s="926"/>
      <c r="BT111" s="926"/>
      <c r="BU111" s="926"/>
      <c r="BV111" s="926" t="s">
        <v>121</v>
      </c>
      <c r="BW111" s="926"/>
      <c r="BX111" s="926"/>
      <c r="BY111" s="926"/>
      <c r="BZ111" s="926"/>
      <c r="CA111" s="926" t="s">
        <v>121</v>
      </c>
      <c r="CB111" s="926"/>
      <c r="CC111" s="926"/>
      <c r="CD111" s="926"/>
      <c r="CE111" s="926"/>
      <c r="CF111" s="920" t="s">
        <v>121</v>
      </c>
      <c r="CG111" s="921"/>
      <c r="CH111" s="921"/>
      <c r="CI111" s="921"/>
      <c r="CJ111" s="921"/>
      <c r="CK111" s="948"/>
      <c r="CL111" s="949"/>
      <c r="CM111" s="922" t="s">
        <v>420</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121</v>
      </c>
      <c r="DH111" s="926"/>
      <c r="DI111" s="926"/>
      <c r="DJ111" s="926"/>
      <c r="DK111" s="926"/>
      <c r="DL111" s="926" t="s">
        <v>121</v>
      </c>
      <c r="DM111" s="926"/>
      <c r="DN111" s="926"/>
      <c r="DO111" s="926"/>
      <c r="DP111" s="926"/>
      <c r="DQ111" s="926" t="s">
        <v>121</v>
      </c>
      <c r="DR111" s="926"/>
      <c r="DS111" s="926"/>
      <c r="DT111" s="926"/>
      <c r="DU111" s="926"/>
      <c r="DV111" s="927" t="s">
        <v>121</v>
      </c>
      <c r="DW111" s="927"/>
      <c r="DX111" s="927"/>
      <c r="DY111" s="927"/>
      <c r="DZ111" s="928"/>
    </row>
    <row r="112" spans="1:131" s="218" customFormat="1" ht="26.25" customHeight="1" x14ac:dyDescent="0.2">
      <c r="A112" s="952" t="s">
        <v>421</v>
      </c>
      <c r="B112" s="953"/>
      <c r="C112" s="923" t="s">
        <v>422</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121</v>
      </c>
      <c r="AB112" s="959"/>
      <c r="AC112" s="959"/>
      <c r="AD112" s="959"/>
      <c r="AE112" s="960"/>
      <c r="AF112" s="961" t="s">
        <v>121</v>
      </c>
      <c r="AG112" s="959"/>
      <c r="AH112" s="959"/>
      <c r="AI112" s="959"/>
      <c r="AJ112" s="960"/>
      <c r="AK112" s="961" t="s">
        <v>121</v>
      </c>
      <c r="AL112" s="959"/>
      <c r="AM112" s="959"/>
      <c r="AN112" s="959"/>
      <c r="AO112" s="960"/>
      <c r="AP112" s="962" t="s">
        <v>121</v>
      </c>
      <c r="AQ112" s="963"/>
      <c r="AR112" s="963"/>
      <c r="AS112" s="963"/>
      <c r="AT112" s="964"/>
      <c r="AU112" s="908"/>
      <c r="AV112" s="909"/>
      <c r="AW112" s="909"/>
      <c r="AX112" s="909"/>
      <c r="AY112" s="909"/>
      <c r="AZ112" s="922" t="s">
        <v>423</v>
      </c>
      <c r="BA112" s="923"/>
      <c r="BB112" s="923"/>
      <c r="BC112" s="923"/>
      <c r="BD112" s="923"/>
      <c r="BE112" s="923"/>
      <c r="BF112" s="923"/>
      <c r="BG112" s="923"/>
      <c r="BH112" s="923"/>
      <c r="BI112" s="923"/>
      <c r="BJ112" s="923"/>
      <c r="BK112" s="923"/>
      <c r="BL112" s="923"/>
      <c r="BM112" s="923"/>
      <c r="BN112" s="923"/>
      <c r="BO112" s="923"/>
      <c r="BP112" s="924"/>
      <c r="BQ112" s="925">
        <v>2472139</v>
      </c>
      <c r="BR112" s="926"/>
      <c r="BS112" s="926"/>
      <c r="BT112" s="926"/>
      <c r="BU112" s="926"/>
      <c r="BV112" s="926">
        <v>2363290</v>
      </c>
      <c r="BW112" s="926"/>
      <c r="BX112" s="926"/>
      <c r="BY112" s="926"/>
      <c r="BZ112" s="926"/>
      <c r="CA112" s="926">
        <v>2433521</v>
      </c>
      <c r="CB112" s="926"/>
      <c r="CC112" s="926"/>
      <c r="CD112" s="926"/>
      <c r="CE112" s="926"/>
      <c r="CF112" s="920">
        <v>47.7</v>
      </c>
      <c r="CG112" s="921"/>
      <c r="CH112" s="921"/>
      <c r="CI112" s="921"/>
      <c r="CJ112" s="921"/>
      <c r="CK112" s="948"/>
      <c r="CL112" s="949"/>
      <c r="CM112" s="922" t="s">
        <v>424</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121</v>
      </c>
      <c r="DH112" s="926"/>
      <c r="DI112" s="926"/>
      <c r="DJ112" s="926"/>
      <c r="DK112" s="926"/>
      <c r="DL112" s="926" t="s">
        <v>121</v>
      </c>
      <c r="DM112" s="926"/>
      <c r="DN112" s="926"/>
      <c r="DO112" s="926"/>
      <c r="DP112" s="926"/>
      <c r="DQ112" s="926" t="s">
        <v>121</v>
      </c>
      <c r="DR112" s="926"/>
      <c r="DS112" s="926"/>
      <c r="DT112" s="926"/>
      <c r="DU112" s="926"/>
      <c r="DV112" s="927" t="s">
        <v>121</v>
      </c>
      <c r="DW112" s="927"/>
      <c r="DX112" s="927"/>
      <c r="DY112" s="927"/>
      <c r="DZ112" s="928"/>
    </row>
    <row r="113" spans="1:130" s="218" customFormat="1" ht="26.25" customHeight="1" x14ac:dyDescent="0.2">
      <c r="A113" s="954"/>
      <c r="B113" s="955"/>
      <c r="C113" s="923" t="s">
        <v>425</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147823</v>
      </c>
      <c r="AB113" s="938"/>
      <c r="AC113" s="938"/>
      <c r="AD113" s="938"/>
      <c r="AE113" s="939"/>
      <c r="AF113" s="940">
        <v>195507</v>
      </c>
      <c r="AG113" s="938"/>
      <c r="AH113" s="938"/>
      <c r="AI113" s="938"/>
      <c r="AJ113" s="939"/>
      <c r="AK113" s="940">
        <v>197472</v>
      </c>
      <c r="AL113" s="938"/>
      <c r="AM113" s="938"/>
      <c r="AN113" s="938"/>
      <c r="AO113" s="939"/>
      <c r="AP113" s="941">
        <v>3.9</v>
      </c>
      <c r="AQ113" s="942"/>
      <c r="AR113" s="942"/>
      <c r="AS113" s="942"/>
      <c r="AT113" s="943"/>
      <c r="AU113" s="908"/>
      <c r="AV113" s="909"/>
      <c r="AW113" s="909"/>
      <c r="AX113" s="909"/>
      <c r="AY113" s="909"/>
      <c r="AZ113" s="922" t="s">
        <v>426</v>
      </c>
      <c r="BA113" s="923"/>
      <c r="BB113" s="923"/>
      <c r="BC113" s="923"/>
      <c r="BD113" s="923"/>
      <c r="BE113" s="923"/>
      <c r="BF113" s="923"/>
      <c r="BG113" s="923"/>
      <c r="BH113" s="923"/>
      <c r="BI113" s="923"/>
      <c r="BJ113" s="923"/>
      <c r="BK113" s="923"/>
      <c r="BL113" s="923"/>
      <c r="BM113" s="923"/>
      <c r="BN113" s="923"/>
      <c r="BO113" s="923"/>
      <c r="BP113" s="924"/>
      <c r="BQ113" s="925">
        <v>3638054</v>
      </c>
      <c r="BR113" s="926"/>
      <c r="BS113" s="926"/>
      <c r="BT113" s="926"/>
      <c r="BU113" s="926"/>
      <c r="BV113" s="926">
        <v>3368601</v>
      </c>
      <c r="BW113" s="926"/>
      <c r="BX113" s="926"/>
      <c r="BY113" s="926"/>
      <c r="BZ113" s="926"/>
      <c r="CA113" s="926">
        <v>3117604</v>
      </c>
      <c r="CB113" s="926"/>
      <c r="CC113" s="926"/>
      <c r="CD113" s="926"/>
      <c r="CE113" s="926"/>
      <c r="CF113" s="920">
        <v>61.1</v>
      </c>
      <c r="CG113" s="921"/>
      <c r="CH113" s="921"/>
      <c r="CI113" s="921"/>
      <c r="CJ113" s="921"/>
      <c r="CK113" s="948"/>
      <c r="CL113" s="949"/>
      <c r="CM113" s="922" t="s">
        <v>427</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121</v>
      </c>
      <c r="DH113" s="959"/>
      <c r="DI113" s="959"/>
      <c r="DJ113" s="959"/>
      <c r="DK113" s="960"/>
      <c r="DL113" s="961" t="s">
        <v>121</v>
      </c>
      <c r="DM113" s="959"/>
      <c r="DN113" s="959"/>
      <c r="DO113" s="959"/>
      <c r="DP113" s="960"/>
      <c r="DQ113" s="961" t="s">
        <v>121</v>
      </c>
      <c r="DR113" s="959"/>
      <c r="DS113" s="959"/>
      <c r="DT113" s="959"/>
      <c r="DU113" s="960"/>
      <c r="DV113" s="962" t="s">
        <v>121</v>
      </c>
      <c r="DW113" s="963"/>
      <c r="DX113" s="963"/>
      <c r="DY113" s="963"/>
      <c r="DZ113" s="964"/>
    </row>
    <row r="114" spans="1:130" s="218" customFormat="1" ht="26.25" customHeight="1" x14ac:dyDescent="0.2">
      <c r="A114" s="954"/>
      <c r="B114" s="955"/>
      <c r="C114" s="923" t="s">
        <v>428</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264832</v>
      </c>
      <c r="AB114" s="959"/>
      <c r="AC114" s="959"/>
      <c r="AD114" s="959"/>
      <c r="AE114" s="960"/>
      <c r="AF114" s="961">
        <v>266160</v>
      </c>
      <c r="AG114" s="959"/>
      <c r="AH114" s="959"/>
      <c r="AI114" s="959"/>
      <c r="AJ114" s="960"/>
      <c r="AK114" s="961">
        <v>272792</v>
      </c>
      <c r="AL114" s="959"/>
      <c r="AM114" s="959"/>
      <c r="AN114" s="959"/>
      <c r="AO114" s="960"/>
      <c r="AP114" s="962">
        <v>5.3</v>
      </c>
      <c r="AQ114" s="963"/>
      <c r="AR114" s="963"/>
      <c r="AS114" s="963"/>
      <c r="AT114" s="964"/>
      <c r="AU114" s="908"/>
      <c r="AV114" s="909"/>
      <c r="AW114" s="909"/>
      <c r="AX114" s="909"/>
      <c r="AY114" s="909"/>
      <c r="AZ114" s="922" t="s">
        <v>429</v>
      </c>
      <c r="BA114" s="923"/>
      <c r="BB114" s="923"/>
      <c r="BC114" s="923"/>
      <c r="BD114" s="923"/>
      <c r="BE114" s="923"/>
      <c r="BF114" s="923"/>
      <c r="BG114" s="923"/>
      <c r="BH114" s="923"/>
      <c r="BI114" s="923"/>
      <c r="BJ114" s="923"/>
      <c r="BK114" s="923"/>
      <c r="BL114" s="923"/>
      <c r="BM114" s="923"/>
      <c r="BN114" s="923"/>
      <c r="BO114" s="923"/>
      <c r="BP114" s="924"/>
      <c r="BQ114" s="925">
        <v>810979</v>
      </c>
      <c r="BR114" s="926"/>
      <c r="BS114" s="926"/>
      <c r="BT114" s="926"/>
      <c r="BU114" s="926"/>
      <c r="BV114" s="926">
        <v>794449</v>
      </c>
      <c r="BW114" s="926"/>
      <c r="BX114" s="926"/>
      <c r="BY114" s="926"/>
      <c r="BZ114" s="926"/>
      <c r="CA114" s="926">
        <v>838885</v>
      </c>
      <c r="CB114" s="926"/>
      <c r="CC114" s="926"/>
      <c r="CD114" s="926"/>
      <c r="CE114" s="926"/>
      <c r="CF114" s="920">
        <v>16.399999999999999</v>
      </c>
      <c r="CG114" s="921"/>
      <c r="CH114" s="921"/>
      <c r="CI114" s="921"/>
      <c r="CJ114" s="921"/>
      <c r="CK114" s="948"/>
      <c r="CL114" s="949"/>
      <c r="CM114" s="922" t="s">
        <v>430</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121</v>
      </c>
      <c r="DH114" s="959"/>
      <c r="DI114" s="959"/>
      <c r="DJ114" s="959"/>
      <c r="DK114" s="960"/>
      <c r="DL114" s="961" t="s">
        <v>121</v>
      </c>
      <c r="DM114" s="959"/>
      <c r="DN114" s="959"/>
      <c r="DO114" s="959"/>
      <c r="DP114" s="960"/>
      <c r="DQ114" s="961" t="s">
        <v>121</v>
      </c>
      <c r="DR114" s="959"/>
      <c r="DS114" s="959"/>
      <c r="DT114" s="959"/>
      <c r="DU114" s="960"/>
      <c r="DV114" s="962" t="s">
        <v>121</v>
      </c>
      <c r="DW114" s="963"/>
      <c r="DX114" s="963"/>
      <c r="DY114" s="963"/>
      <c r="DZ114" s="964"/>
    </row>
    <row r="115" spans="1:130" s="218" customFormat="1" ht="26.25" customHeight="1" x14ac:dyDescent="0.2">
      <c r="A115" s="954"/>
      <c r="B115" s="955"/>
      <c r="C115" s="923" t="s">
        <v>431</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121</v>
      </c>
      <c r="AB115" s="938"/>
      <c r="AC115" s="938"/>
      <c r="AD115" s="938"/>
      <c r="AE115" s="939"/>
      <c r="AF115" s="940" t="s">
        <v>121</v>
      </c>
      <c r="AG115" s="938"/>
      <c r="AH115" s="938"/>
      <c r="AI115" s="938"/>
      <c r="AJ115" s="939"/>
      <c r="AK115" s="940" t="s">
        <v>121</v>
      </c>
      <c r="AL115" s="938"/>
      <c r="AM115" s="938"/>
      <c r="AN115" s="938"/>
      <c r="AO115" s="939"/>
      <c r="AP115" s="941" t="s">
        <v>121</v>
      </c>
      <c r="AQ115" s="942"/>
      <c r="AR115" s="942"/>
      <c r="AS115" s="942"/>
      <c r="AT115" s="943"/>
      <c r="AU115" s="908"/>
      <c r="AV115" s="909"/>
      <c r="AW115" s="909"/>
      <c r="AX115" s="909"/>
      <c r="AY115" s="909"/>
      <c r="AZ115" s="922" t="s">
        <v>432</v>
      </c>
      <c r="BA115" s="923"/>
      <c r="BB115" s="923"/>
      <c r="BC115" s="923"/>
      <c r="BD115" s="923"/>
      <c r="BE115" s="923"/>
      <c r="BF115" s="923"/>
      <c r="BG115" s="923"/>
      <c r="BH115" s="923"/>
      <c r="BI115" s="923"/>
      <c r="BJ115" s="923"/>
      <c r="BK115" s="923"/>
      <c r="BL115" s="923"/>
      <c r="BM115" s="923"/>
      <c r="BN115" s="923"/>
      <c r="BO115" s="923"/>
      <c r="BP115" s="924"/>
      <c r="BQ115" s="925" t="s">
        <v>121</v>
      </c>
      <c r="BR115" s="926"/>
      <c r="BS115" s="926"/>
      <c r="BT115" s="926"/>
      <c r="BU115" s="926"/>
      <c r="BV115" s="926" t="s">
        <v>121</v>
      </c>
      <c r="BW115" s="926"/>
      <c r="BX115" s="926"/>
      <c r="BY115" s="926"/>
      <c r="BZ115" s="926"/>
      <c r="CA115" s="926" t="s">
        <v>121</v>
      </c>
      <c r="CB115" s="926"/>
      <c r="CC115" s="926"/>
      <c r="CD115" s="926"/>
      <c r="CE115" s="926"/>
      <c r="CF115" s="920" t="s">
        <v>121</v>
      </c>
      <c r="CG115" s="921"/>
      <c r="CH115" s="921"/>
      <c r="CI115" s="921"/>
      <c r="CJ115" s="921"/>
      <c r="CK115" s="948"/>
      <c r="CL115" s="949"/>
      <c r="CM115" s="922" t="s">
        <v>433</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121</v>
      </c>
      <c r="DH115" s="959"/>
      <c r="DI115" s="959"/>
      <c r="DJ115" s="959"/>
      <c r="DK115" s="960"/>
      <c r="DL115" s="961" t="s">
        <v>121</v>
      </c>
      <c r="DM115" s="959"/>
      <c r="DN115" s="959"/>
      <c r="DO115" s="959"/>
      <c r="DP115" s="960"/>
      <c r="DQ115" s="961" t="s">
        <v>121</v>
      </c>
      <c r="DR115" s="959"/>
      <c r="DS115" s="959"/>
      <c r="DT115" s="959"/>
      <c r="DU115" s="960"/>
      <c r="DV115" s="962" t="s">
        <v>121</v>
      </c>
      <c r="DW115" s="963"/>
      <c r="DX115" s="963"/>
      <c r="DY115" s="963"/>
      <c r="DZ115" s="964"/>
    </row>
    <row r="116" spans="1:130" s="218" customFormat="1" ht="26.25" customHeight="1" x14ac:dyDescent="0.2">
      <c r="A116" s="956"/>
      <c r="B116" s="957"/>
      <c r="C116" s="965" t="s">
        <v>434</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121</v>
      </c>
      <c r="AB116" s="959"/>
      <c r="AC116" s="959"/>
      <c r="AD116" s="959"/>
      <c r="AE116" s="960"/>
      <c r="AF116" s="961" t="s">
        <v>121</v>
      </c>
      <c r="AG116" s="959"/>
      <c r="AH116" s="959"/>
      <c r="AI116" s="959"/>
      <c r="AJ116" s="960"/>
      <c r="AK116" s="961" t="s">
        <v>121</v>
      </c>
      <c r="AL116" s="959"/>
      <c r="AM116" s="959"/>
      <c r="AN116" s="959"/>
      <c r="AO116" s="960"/>
      <c r="AP116" s="962" t="s">
        <v>121</v>
      </c>
      <c r="AQ116" s="963"/>
      <c r="AR116" s="963"/>
      <c r="AS116" s="963"/>
      <c r="AT116" s="964"/>
      <c r="AU116" s="908"/>
      <c r="AV116" s="909"/>
      <c r="AW116" s="909"/>
      <c r="AX116" s="909"/>
      <c r="AY116" s="909"/>
      <c r="AZ116" s="967" t="s">
        <v>435</v>
      </c>
      <c r="BA116" s="968"/>
      <c r="BB116" s="968"/>
      <c r="BC116" s="968"/>
      <c r="BD116" s="968"/>
      <c r="BE116" s="968"/>
      <c r="BF116" s="968"/>
      <c r="BG116" s="968"/>
      <c r="BH116" s="968"/>
      <c r="BI116" s="968"/>
      <c r="BJ116" s="968"/>
      <c r="BK116" s="968"/>
      <c r="BL116" s="968"/>
      <c r="BM116" s="968"/>
      <c r="BN116" s="968"/>
      <c r="BO116" s="968"/>
      <c r="BP116" s="969"/>
      <c r="BQ116" s="925" t="s">
        <v>121</v>
      </c>
      <c r="BR116" s="926"/>
      <c r="BS116" s="926"/>
      <c r="BT116" s="926"/>
      <c r="BU116" s="926"/>
      <c r="BV116" s="926" t="s">
        <v>121</v>
      </c>
      <c r="BW116" s="926"/>
      <c r="BX116" s="926"/>
      <c r="BY116" s="926"/>
      <c r="BZ116" s="926"/>
      <c r="CA116" s="926" t="s">
        <v>121</v>
      </c>
      <c r="CB116" s="926"/>
      <c r="CC116" s="926"/>
      <c r="CD116" s="926"/>
      <c r="CE116" s="926"/>
      <c r="CF116" s="920" t="s">
        <v>121</v>
      </c>
      <c r="CG116" s="921"/>
      <c r="CH116" s="921"/>
      <c r="CI116" s="921"/>
      <c r="CJ116" s="921"/>
      <c r="CK116" s="948"/>
      <c r="CL116" s="949"/>
      <c r="CM116" s="922" t="s">
        <v>436</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121</v>
      </c>
      <c r="DH116" s="959"/>
      <c r="DI116" s="959"/>
      <c r="DJ116" s="959"/>
      <c r="DK116" s="960"/>
      <c r="DL116" s="961" t="s">
        <v>121</v>
      </c>
      <c r="DM116" s="959"/>
      <c r="DN116" s="959"/>
      <c r="DO116" s="959"/>
      <c r="DP116" s="960"/>
      <c r="DQ116" s="961" t="s">
        <v>121</v>
      </c>
      <c r="DR116" s="959"/>
      <c r="DS116" s="959"/>
      <c r="DT116" s="959"/>
      <c r="DU116" s="960"/>
      <c r="DV116" s="962" t="s">
        <v>121</v>
      </c>
      <c r="DW116" s="963"/>
      <c r="DX116" s="963"/>
      <c r="DY116" s="963"/>
      <c r="DZ116" s="964"/>
    </row>
    <row r="117" spans="1:130" s="218" customFormat="1" ht="26.25" customHeight="1" x14ac:dyDescent="0.2">
      <c r="A117" s="912" t="s">
        <v>176</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437</v>
      </c>
      <c r="Z117" s="894"/>
      <c r="AA117" s="978">
        <v>1021459</v>
      </c>
      <c r="AB117" s="979"/>
      <c r="AC117" s="979"/>
      <c r="AD117" s="979"/>
      <c r="AE117" s="980"/>
      <c r="AF117" s="981">
        <v>1097807</v>
      </c>
      <c r="AG117" s="979"/>
      <c r="AH117" s="979"/>
      <c r="AI117" s="979"/>
      <c r="AJ117" s="980"/>
      <c r="AK117" s="981">
        <v>1135444</v>
      </c>
      <c r="AL117" s="979"/>
      <c r="AM117" s="979"/>
      <c r="AN117" s="979"/>
      <c r="AO117" s="980"/>
      <c r="AP117" s="982"/>
      <c r="AQ117" s="983"/>
      <c r="AR117" s="983"/>
      <c r="AS117" s="983"/>
      <c r="AT117" s="984"/>
      <c r="AU117" s="908"/>
      <c r="AV117" s="909"/>
      <c r="AW117" s="909"/>
      <c r="AX117" s="909"/>
      <c r="AY117" s="909"/>
      <c r="AZ117" s="974" t="s">
        <v>438</v>
      </c>
      <c r="BA117" s="975"/>
      <c r="BB117" s="975"/>
      <c r="BC117" s="975"/>
      <c r="BD117" s="975"/>
      <c r="BE117" s="975"/>
      <c r="BF117" s="975"/>
      <c r="BG117" s="975"/>
      <c r="BH117" s="975"/>
      <c r="BI117" s="975"/>
      <c r="BJ117" s="975"/>
      <c r="BK117" s="975"/>
      <c r="BL117" s="975"/>
      <c r="BM117" s="975"/>
      <c r="BN117" s="975"/>
      <c r="BO117" s="975"/>
      <c r="BP117" s="976"/>
      <c r="BQ117" s="925" t="s">
        <v>121</v>
      </c>
      <c r="BR117" s="926"/>
      <c r="BS117" s="926"/>
      <c r="BT117" s="926"/>
      <c r="BU117" s="926"/>
      <c r="BV117" s="926" t="s">
        <v>121</v>
      </c>
      <c r="BW117" s="926"/>
      <c r="BX117" s="926"/>
      <c r="BY117" s="926"/>
      <c r="BZ117" s="926"/>
      <c r="CA117" s="926" t="s">
        <v>121</v>
      </c>
      <c r="CB117" s="926"/>
      <c r="CC117" s="926"/>
      <c r="CD117" s="926"/>
      <c r="CE117" s="926"/>
      <c r="CF117" s="920" t="s">
        <v>121</v>
      </c>
      <c r="CG117" s="921"/>
      <c r="CH117" s="921"/>
      <c r="CI117" s="921"/>
      <c r="CJ117" s="921"/>
      <c r="CK117" s="948"/>
      <c r="CL117" s="949"/>
      <c r="CM117" s="922" t="s">
        <v>439</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121</v>
      </c>
      <c r="DH117" s="959"/>
      <c r="DI117" s="959"/>
      <c r="DJ117" s="959"/>
      <c r="DK117" s="960"/>
      <c r="DL117" s="961" t="s">
        <v>121</v>
      </c>
      <c r="DM117" s="959"/>
      <c r="DN117" s="959"/>
      <c r="DO117" s="959"/>
      <c r="DP117" s="960"/>
      <c r="DQ117" s="961" t="s">
        <v>121</v>
      </c>
      <c r="DR117" s="959"/>
      <c r="DS117" s="959"/>
      <c r="DT117" s="959"/>
      <c r="DU117" s="960"/>
      <c r="DV117" s="962" t="s">
        <v>121</v>
      </c>
      <c r="DW117" s="963"/>
      <c r="DX117" s="963"/>
      <c r="DY117" s="963"/>
      <c r="DZ117" s="964"/>
    </row>
    <row r="118" spans="1:130" s="218" customFormat="1" ht="26.25" customHeight="1" x14ac:dyDescent="0.2">
      <c r="A118" s="912" t="s">
        <v>413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410</v>
      </c>
      <c r="AB118" s="893"/>
      <c r="AC118" s="893"/>
      <c r="AD118" s="893"/>
      <c r="AE118" s="894"/>
      <c r="AF118" s="892" t="s">
        <v>411</v>
      </c>
      <c r="AG118" s="893"/>
      <c r="AH118" s="893"/>
      <c r="AI118" s="893"/>
      <c r="AJ118" s="894"/>
      <c r="AK118" s="892" t="s">
        <v>293</v>
      </c>
      <c r="AL118" s="893"/>
      <c r="AM118" s="893"/>
      <c r="AN118" s="893"/>
      <c r="AO118" s="894"/>
      <c r="AP118" s="970" t="s">
        <v>412</v>
      </c>
      <c r="AQ118" s="971"/>
      <c r="AR118" s="971"/>
      <c r="AS118" s="971"/>
      <c r="AT118" s="972"/>
      <c r="AU118" s="908"/>
      <c r="AV118" s="909"/>
      <c r="AW118" s="909"/>
      <c r="AX118" s="909"/>
      <c r="AY118" s="909"/>
      <c r="AZ118" s="973" t="s">
        <v>440</v>
      </c>
      <c r="BA118" s="965"/>
      <c r="BB118" s="965"/>
      <c r="BC118" s="965"/>
      <c r="BD118" s="965"/>
      <c r="BE118" s="965"/>
      <c r="BF118" s="965"/>
      <c r="BG118" s="965"/>
      <c r="BH118" s="965"/>
      <c r="BI118" s="965"/>
      <c r="BJ118" s="965"/>
      <c r="BK118" s="965"/>
      <c r="BL118" s="965"/>
      <c r="BM118" s="965"/>
      <c r="BN118" s="965"/>
      <c r="BO118" s="965"/>
      <c r="BP118" s="966"/>
      <c r="BQ118" s="999" t="s">
        <v>121</v>
      </c>
      <c r="BR118" s="1000"/>
      <c r="BS118" s="1000"/>
      <c r="BT118" s="1000"/>
      <c r="BU118" s="1000"/>
      <c r="BV118" s="1000" t="s">
        <v>121</v>
      </c>
      <c r="BW118" s="1000"/>
      <c r="BX118" s="1000"/>
      <c r="BY118" s="1000"/>
      <c r="BZ118" s="1000"/>
      <c r="CA118" s="1000">
        <v>201069</v>
      </c>
      <c r="CB118" s="1000"/>
      <c r="CC118" s="1000"/>
      <c r="CD118" s="1000"/>
      <c r="CE118" s="1000"/>
      <c r="CF118" s="920">
        <v>3.9</v>
      </c>
      <c r="CG118" s="921"/>
      <c r="CH118" s="921"/>
      <c r="CI118" s="921"/>
      <c r="CJ118" s="921"/>
      <c r="CK118" s="948"/>
      <c r="CL118" s="949"/>
      <c r="CM118" s="922" t="s">
        <v>441</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121</v>
      </c>
      <c r="DH118" s="959"/>
      <c r="DI118" s="959"/>
      <c r="DJ118" s="959"/>
      <c r="DK118" s="960"/>
      <c r="DL118" s="961" t="s">
        <v>121</v>
      </c>
      <c r="DM118" s="959"/>
      <c r="DN118" s="959"/>
      <c r="DO118" s="959"/>
      <c r="DP118" s="960"/>
      <c r="DQ118" s="961" t="s">
        <v>121</v>
      </c>
      <c r="DR118" s="959"/>
      <c r="DS118" s="959"/>
      <c r="DT118" s="959"/>
      <c r="DU118" s="960"/>
      <c r="DV118" s="962" t="s">
        <v>121</v>
      </c>
      <c r="DW118" s="963"/>
      <c r="DX118" s="963"/>
      <c r="DY118" s="963"/>
      <c r="DZ118" s="964"/>
    </row>
    <row r="119" spans="1:130" s="218" customFormat="1" ht="26.25" customHeight="1" x14ac:dyDescent="0.2">
      <c r="A119" s="1056" t="s">
        <v>416</v>
      </c>
      <c r="B119" s="947"/>
      <c r="C119" s="929" t="s">
        <v>417</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121</v>
      </c>
      <c r="AB119" s="900"/>
      <c r="AC119" s="900"/>
      <c r="AD119" s="900"/>
      <c r="AE119" s="901"/>
      <c r="AF119" s="902" t="s">
        <v>121</v>
      </c>
      <c r="AG119" s="900"/>
      <c r="AH119" s="900"/>
      <c r="AI119" s="900"/>
      <c r="AJ119" s="901"/>
      <c r="AK119" s="902" t="s">
        <v>121</v>
      </c>
      <c r="AL119" s="900"/>
      <c r="AM119" s="900"/>
      <c r="AN119" s="900"/>
      <c r="AO119" s="901"/>
      <c r="AP119" s="903" t="s">
        <v>121</v>
      </c>
      <c r="AQ119" s="904"/>
      <c r="AR119" s="904"/>
      <c r="AS119" s="904"/>
      <c r="AT119" s="905"/>
      <c r="AU119" s="910"/>
      <c r="AV119" s="911"/>
      <c r="AW119" s="911"/>
      <c r="AX119" s="911"/>
      <c r="AY119" s="911"/>
      <c r="AZ119" s="239" t="s">
        <v>176</v>
      </c>
      <c r="BA119" s="239"/>
      <c r="BB119" s="239"/>
      <c r="BC119" s="239"/>
      <c r="BD119" s="239"/>
      <c r="BE119" s="239"/>
      <c r="BF119" s="239"/>
      <c r="BG119" s="239"/>
      <c r="BH119" s="239"/>
      <c r="BI119" s="239"/>
      <c r="BJ119" s="239"/>
      <c r="BK119" s="239"/>
      <c r="BL119" s="239"/>
      <c r="BM119" s="239"/>
      <c r="BN119" s="239"/>
      <c r="BO119" s="977" t="s">
        <v>442</v>
      </c>
      <c r="BP119" s="1005"/>
      <c r="BQ119" s="999">
        <v>15164051</v>
      </c>
      <c r="BR119" s="1000"/>
      <c r="BS119" s="1000"/>
      <c r="BT119" s="1000"/>
      <c r="BU119" s="1000"/>
      <c r="BV119" s="1000">
        <v>14225445</v>
      </c>
      <c r="BW119" s="1000"/>
      <c r="BX119" s="1000"/>
      <c r="BY119" s="1000"/>
      <c r="BZ119" s="1000"/>
      <c r="CA119" s="1000">
        <v>13972799</v>
      </c>
      <c r="CB119" s="1000"/>
      <c r="CC119" s="1000"/>
      <c r="CD119" s="1000"/>
      <c r="CE119" s="1000"/>
      <c r="CF119" s="1001"/>
      <c r="CG119" s="1002"/>
      <c r="CH119" s="1002"/>
      <c r="CI119" s="1002"/>
      <c r="CJ119" s="1003"/>
      <c r="CK119" s="950"/>
      <c r="CL119" s="951"/>
      <c r="CM119" s="973" t="s">
        <v>443</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121</v>
      </c>
      <c r="DH119" s="986"/>
      <c r="DI119" s="986"/>
      <c r="DJ119" s="986"/>
      <c r="DK119" s="987"/>
      <c r="DL119" s="985" t="s">
        <v>121</v>
      </c>
      <c r="DM119" s="986"/>
      <c r="DN119" s="986"/>
      <c r="DO119" s="986"/>
      <c r="DP119" s="987"/>
      <c r="DQ119" s="985" t="s">
        <v>121</v>
      </c>
      <c r="DR119" s="986"/>
      <c r="DS119" s="986"/>
      <c r="DT119" s="986"/>
      <c r="DU119" s="987"/>
      <c r="DV119" s="988" t="s">
        <v>121</v>
      </c>
      <c r="DW119" s="989"/>
      <c r="DX119" s="989"/>
      <c r="DY119" s="989"/>
      <c r="DZ119" s="990"/>
    </row>
    <row r="120" spans="1:130" s="218" customFormat="1" ht="26.25" customHeight="1" x14ac:dyDescent="0.2">
      <c r="A120" s="1057"/>
      <c r="B120" s="949"/>
      <c r="C120" s="922" t="s">
        <v>420</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121</v>
      </c>
      <c r="AB120" s="959"/>
      <c r="AC120" s="959"/>
      <c r="AD120" s="959"/>
      <c r="AE120" s="960"/>
      <c r="AF120" s="961" t="s">
        <v>121</v>
      </c>
      <c r="AG120" s="959"/>
      <c r="AH120" s="959"/>
      <c r="AI120" s="959"/>
      <c r="AJ120" s="960"/>
      <c r="AK120" s="961" t="s">
        <v>121</v>
      </c>
      <c r="AL120" s="959"/>
      <c r="AM120" s="959"/>
      <c r="AN120" s="959"/>
      <c r="AO120" s="960"/>
      <c r="AP120" s="962" t="s">
        <v>121</v>
      </c>
      <c r="AQ120" s="963"/>
      <c r="AR120" s="963"/>
      <c r="AS120" s="963"/>
      <c r="AT120" s="964"/>
      <c r="AU120" s="991" t="s">
        <v>444</v>
      </c>
      <c r="AV120" s="992"/>
      <c r="AW120" s="992"/>
      <c r="AX120" s="992"/>
      <c r="AY120" s="993"/>
      <c r="AZ120" s="929" t="s">
        <v>445</v>
      </c>
      <c r="BA120" s="897"/>
      <c r="BB120" s="897"/>
      <c r="BC120" s="897"/>
      <c r="BD120" s="897"/>
      <c r="BE120" s="897"/>
      <c r="BF120" s="897"/>
      <c r="BG120" s="897"/>
      <c r="BH120" s="897"/>
      <c r="BI120" s="897"/>
      <c r="BJ120" s="897"/>
      <c r="BK120" s="897"/>
      <c r="BL120" s="897"/>
      <c r="BM120" s="897"/>
      <c r="BN120" s="897"/>
      <c r="BO120" s="897"/>
      <c r="BP120" s="898"/>
      <c r="BQ120" s="930">
        <v>4543796</v>
      </c>
      <c r="BR120" s="931"/>
      <c r="BS120" s="931"/>
      <c r="BT120" s="931"/>
      <c r="BU120" s="931"/>
      <c r="BV120" s="931">
        <v>4756498</v>
      </c>
      <c r="BW120" s="931"/>
      <c r="BX120" s="931"/>
      <c r="BY120" s="931"/>
      <c r="BZ120" s="931"/>
      <c r="CA120" s="931">
        <v>5530166</v>
      </c>
      <c r="CB120" s="931"/>
      <c r="CC120" s="931"/>
      <c r="CD120" s="931"/>
      <c r="CE120" s="931"/>
      <c r="CF120" s="944">
        <v>108.4</v>
      </c>
      <c r="CG120" s="945"/>
      <c r="CH120" s="945"/>
      <c r="CI120" s="945"/>
      <c r="CJ120" s="945"/>
      <c r="CK120" s="1006" t="s">
        <v>446</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v>2472139</v>
      </c>
      <c r="DH120" s="931"/>
      <c r="DI120" s="931"/>
      <c r="DJ120" s="931"/>
      <c r="DK120" s="931"/>
      <c r="DL120" s="931">
        <v>2363290</v>
      </c>
      <c r="DM120" s="931"/>
      <c r="DN120" s="931"/>
      <c r="DO120" s="931"/>
      <c r="DP120" s="931"/>
      <c r="DQ120" s="931">
        <v>2433521</v>
      </c>
      <c r="DR120" s="931"/>
      <c r="DS120" s="931"/>
      <c r="DT120" s="931"/>
      <c r="DU120" s="931"/>
      <c r="DV120" s="932">
        <v>47.7</v>
      </c>
      <c r="DW120" s="932"/>
      <c r="DX120" s="932"/>
      <c r="DY120" s="932"/>
      <c r="DZ120" s="933"/>
    </row>
    <row r="121" spans="1:130" s="218" customFormat="1" ht="26.25" customHeight="1" x14ac:dyDescent="0.2">
      <c r="A121" s="1057"/>
      <c r="B121" s="949"/>
      <c r="C121" s="974" t="s">
        <v>447</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121</v>
      </c>
      <c r="AB121" s="959"/>
      <c r="AC121" s="959"/>
      <c r="AD121" s="959"/>
      <c r="AE121" s="960"/>
      <c r="AF121" s="961" t="s">
        <v>121</v>
      </c>
      <c r="AG121" s="959"/>
      <c r="AH121" s="959"/>
      <c r="AI121" s="959"/>
      <c r="AJ121" s="960"/>
      <c r="AK121" s="961" t="s">
        <v>121</v>
      </c>
      <c r="AL121" s="959"/>
      <c r="AM121" s="959"/>
      <c r="AN121" s="959"/>
      <c r="AO121" s="960"/>
      <c r="AP121" s="962" t="s">
        <v>121</v>
      </c>
      <c r="AQ121" s="963"/>
      <c r="AR121" s="963"/>
      <c r="AS121" s="963"/>
      <c r="AT121" s="964"/>
      <c r="AU121" s="994"/>
      <c r="AV121" s="995"/>
      <c r="AW121" s="995"/>
      <c r="AX121" s="995"/>
      <c r="AY121" s="996"/>
      <c r="AZ121" s="922" t="s">
        <v>448</v>
      </c>
      <c r="BA121" s="923"/>
      <c r="BB121" s="923"/>
      <c r="BC121" s="923"/>
      <c r="BD121" s="923"/>
      <c r="BE121" s="923"/>
      <c r="BF121" s="923"/>
      <c r="BG121" s="923"/>
      <c r="BH121" s="923"/>
      <c r="BI121" s="923"/>
      <c r="BJ121" s="923"/>
      <c r="BK121" s="923"/>
      <c r="BL121" s="923"/>
      <c r="BM121" s="923"/>
      <c r="BN121" s="923"/>
      <c r="BO121" s="923"/>
      <c r="BP121" s="924"/>
      <c r="BQ121" s="925">
        <v>2338228</v>
      </c>
      <c r="BR121" s="926"/>
      <c r="BS121" s="926"/>
      <c r="BT121" s="926"/>
      <c r="BU121" s="926"/>
      <c r="BV121" s="926">
        <v>1803956</v>
      </c>
      <c r="BW121" s="926"/>
      <c r="BX121" s="926"/>
      <c r="BY121" s="926"/>
      <c r="BZ121" s="926"/>
      <c r="CA121" s="926">
        <v>1696749</v>
      </c>
      <c r="CB121" s="926"/>
      <c r="CC121" s="926"/>
      <c r="CD121" s="926"/>
      <c r="CE121" s="926"/>
      <c r="CF121" s="920">
        <v>33.299999999999997</v>
      </c>
      <c r="CG121" s="921"/>
      <c r="CH121" s="921"/>
      <c r="CI121" s="921"/>
      <c r="CJ121" s="921"/>
      <c r="CK121" s="1009"/>
      <c r="CL121" s="1010"/>
      <c r="CM121" s="1010"/>
      <c r="CN121" s="1010"/>
      <c r="CO121" s="1011"/>
      <c r="CP121" s="1019" t="s">
        <v>389</v>
      </c>
      <c r="CQ121" s="1020"/>
      <c r="CR121" s="1020"/>
      <c r="CS121" s="1020"/>
      <c r="CT121" s="1020"/>
      <c r="CU121" s="1020"/>
      <c r="CV121" s="1020"/>
      <c r="CW121" s="1020"/>
      <c r="CX121" s="1020"/>
      <c r="CY121" s="1020"/>
      <c r="CZ121" s="1020"/>
      <c r="DA121" s="1020"/>
      <c r="DB121" s="1020"/>
      <c r="DC121" s="1020"/>
      <c r="DD121" s="1020"/>
      <c r="DE121" s="1020"/>
      <c r="DF121" s="1021"/>
      <c r="DG121" s="925" t="s">
        <v>121</v>
      </c>
      <c r="DH121" s="926"/>
      <c r="DI121" s="926"/>
      <c r="DJ121" s="926"/>
      <c r="DK121" s="926"/>
      <c r="DL121" s="926" t="s">
        <v>121</v>
      </c>
      <c r="DM121" s="926"/>
      <c r="DN121" s="926"/>
      <c r="DO121" s="926"/>
      <c r="DP121" s="926"/>
      <c r="DQ121" s="926" t="s">
        <v>121</v>
      </c>
      <c r="DR121" s="926"/>
      <c r="DS121" s="926"/>
      <c r="DT121" s="926"/>
      <c r="DU121" s="926"/>
      <c r="DV121" s="927" t="s">
        <v>121</v>
      </c>
      <c r="DW121" s="927"/>
      <c r="DX121" s="927"/>
      <c r="DY121" s="927"/>
      <c r="DZ121" s="928"/>
    </row>
    <row r="122" spans="1:130" s="218" customFormat="1" ht="26.25" customHeight="1" x14ac:dyDescent="0.2">
      <c r="A122" s="1057"/>
      <c r="B122" s="949"/>
      <c r="C122" s="922" t="s">
        <v>430</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121</v>
      </c>
      <c r="AB122" s="959"/>
      <c r="AC122" s="959"/>
      <c r="AD122" s="959"/>
      <c r="AE122" s="960"/>
      <c r="AF122" s="961" t="s">
        <v>121</v>
      </c>
      <c r="AG122" s="959"/>
      <c r="AH122" s="959"/>
      <c r="AI122" s="959"/>
      <c r="AJ122" s="960"/>
      <c r="AK122" s="961" t="s">
        <v>121</v>
      </c>
      <c r="AL122" s="959"/>
      <c r="AM122" s="959"/>
      <c r="AN122" s="959"/>
      <c r="AO122" s="960"/>
      <c r="AP122" s="962" t="s">
        <v>121</v>
      </c>
      <c r="AQ122" s="963"/>
      <c r="AR122" s="963"/>
      <c r="AS122" s="963"/>
      <c r="AT122" s="964"/>
      <c r="AU122" s="994"/>
      <c r="AV122" s="995"/>
      <c r="AW122" s="995"/>
      <c r="AX122" s="995"/>
      <c r="AY122" s="996"/>
      <c r="AZ122" s="973" t="s">
        <v>449</v>
      </c>
      <c r="BA122" s="965"/>
      <c r="BB122" s="965"/>
      <c r="BC122" s="965"/>
      <c r="BD122" s="965"/>
      <c r="BE122" s="965"/>
      <c r="BF122" s="965"/>
      <c r="BG122" s="965"/>
      <c r="BH122" s="965"/>
      <c r="BI122" s="965"/>
      <c r="BJ122" s="965"/>
      <c r="BK122" s="965"/>
      <c r="BL122" s="965"/>
      <c r="BM122" s="965"/>
      <c r="BN122" s="965"/>
      <c r="BO122" s="965"/>
      <c r="BP122" s="966"/>
      <c r="BQ122" s="999">
        <v>8352954</v>
      </c>
      <c r="BR122" s="1000"/>
      <c r="BS122" s="1000"/>
      <c r="BT122" s="1000"/>
      <c r="BU122" s="1000"/>
      <c r="BV122" s="1000">
        <v>7843282</v>
      </c>
      <c r="BW122" s="1000"/>
      <c r="BX122" s="1000"/>
      <c r="BY122" s="1000"/>
      <c r="BZ122" s="1000"/>
      <c r="CA122" s="1000">
        <v>7766476</v>
      </c>
      <c r="CB122" s="1000"/>
      <c r="CC122" s="1000"/>
      <c r="CD122" s="1000"/>
      <c r="CE122" s="1000"/>
      <c r="CF122" s="1017">
        <v>152.19999999999999</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121</v>
      </c>
      <c r="DH122" s="926"/>
      <c r="DI122" s="926"/>
      <c r="DJ122" s="926"/>
      <c r="DK122" s="926"/>
      <c r="DL122" s="926" t="s">
        <v>121</v>
      </c>
      <c r="DM122" s="926"/>
      <c r="DN122" s="926"/>
      <c r="DO122" s="926"/>
      <c r="DP122" s="926"/>
      <c r="DQ122" s="926" t="s">
        <v>121</v>
      </c>
      <c r="DR122" s="926"/>
      <c r="DS122" s="926"/>
      <c r="DT122" s="926"/>
      <c r="DU122" s="926"/>
      <c r="DV122" s="927" t="s">
        <v>121</v>
      </c>
      <c r="DW122" s="927"/>
      <c r="DX122" s="927"/>
      <c r="DY122" s="927"/>
      <c r="DZ122" s="928"/>
    </row>
    <row r="123" spans="1:130" s="218" customFormat="1" ht="26.25" customHeight="1" x14ac:dyDescent="0.2">
      <c r="A123" s="1057"/>
      <c r="B123" s="949"/>
      <c r="C123" s="922" t="s">
        <v>436</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121</v>
      </c>
      <c r="AB123" s="959"/>
      <c r="AC123" s="959"/>
      <c r="AD123" s="959"/>
      <c r="AE123" s="960"/>
      <c r="AF123" s="961" t="s">
        <v>121</v>
      </c>
      <c r="AG123" s="959"/>
      <c r="AH123" s="959"/>
      <c r="AI123" s="959"/>
      <c r="AJ123" s="960"/>
      <c r="AK123" s="961" t="s">
        <v>121</v>
      </c>
      <c r="AL123" s="959"/>
      <c r="AM123" s="959"/>
      <c r="AN123" s="959"/>
      <c r="AO123" s="960"/>
      <c r="AP123" s="962" t="s">
        <v>121</v>
      </c>
      <c r="AQ123" s="963"/>
      <c r="AR123" s="963"/>
      <c r="AS123" s="963"/>
      <c r="AT123" s="964"/>
      <c r="AU123" s="997"/>
      <c r="AV123" s="998"/>
      <c r="AW123" s="998"/>
      <c r="AX123" s="998"/>
      <c r="AY123" s="998"/>
      <c r="AZ123" s="239" t="s">
        <v>176</v>
      </c>
      <c r="BA123" s="239"/>
      <c r="BB123" s="239"/>
      <c r="BC123" s="239"/>
      <c r="BD123" s="239"/>
      <c r="BE123" s="239"/>
      <c r="BF123" s="239"/>
      <c r="BG123" s="239"/>
      <c r="BH123" s="239"/>
      <c r="BI123" s="239"/>
      <c r="BJ123" s="239"/>
      <c r="BK123" s="239"/>
      <c r="BL123" s="239"/>
      <c r="BM123" s="239"/>
      <c r="BN123" s="239"/>
      <c r="BO123" s="977" t="s">
        <v>450</v>
      </c>
      <c r="BP123" s="1005"/>
      <c r="BQ123" s="1063">
        <v>15234978</v>
      </c>
      <c r="BR123" s="1064"/>
      <c r="BS123" s="1064"/>
      <c r="BT123" s="1064"/>
      <c r="BU123" s="1064"/>
      <c r="BV123" s="1064">
        <v>14403736</v>
      </c>
      <c r="BW123" s="1064"/>
      <c r="BX123" s="1064"/>
      <c r="BY123" s="1064"/>
      <c r="BZ123" s="1064"/>
      <c r="CA123" s="1064">
        <v>14993391</v>
      </c>
      <c r="CB123" s="1064"/>
      <c r="CC123" s="1064"/>
      <c r="CD123" s="1064"/>
      <c r="CE123" s="1064"/>
      <c r="CF123" s="1001"/>
      <c r="CG123" s="1002"/>
      <c r="CH123" s="1002"/>
      <c r="CI123" s="1002"/>
      <c r="CJ123" s="1003"/>
      <c r="CK123" s="1009"/>
      <c r="CL123" s="1010"/>
      <c r="CM123" s="1010"/>
      <c r="CN123" s="1010"/>
      <c r="CO123" s="1011"/>
      <c r="CP123" s="1019" t="s">
        <v>388</v>
      </c>
      <c r="CQ123" s="1020"/>
      <c r="CR123" s="1020"/>
      <c r="CS123" s="1020"/>
      <c r="CT123" s="1020"/>
      <c r="CU123" s="1020"/>
      <c r="CV123" s="1020"/>
      <c r="CW123" s="1020"/>
      <c r="CX123" s="1020"/>
      <c r="CY123" s="1020"/>
      <c r="CZ123" s="1020"/>
      <c r="DA123" s="1020"/>
      <c r="DB123" s="1020"/>
      <c r="DC123" s="1020"/>
      <c r="DD123" s="1020"/>
      <c r="DE123" s="1020"/>
      <c r="DF123" s="1021"/>
      <c r="DG123" s="958" t="s">
        <v>121</v>
      </c>
      <c r="DH123" s="959"/>
      <c r="DI123" s="959"/>
      <c r="DJ123" s="959"/>
      <c r="DK123" s="960"/>
      <c r="DL123" s="961" t="s">
        <v>121</v>
      </c>
      <c r="DM123" s="959"/>
      <c r="DN123" s="959"/>
      <c r="DO123" s="959"/>
      <c r="DP123" s="960"/>
      <c r="DQ123" s="961" t="s">
        <v>121</v>
      </c>
      <c r="DR123" s="959"/>
      <c r="DS123" s="959"/>
      <c r="DT123" s="959"/>
      <c r="DU123" s="960"/>
      <c r="DV123" s="962" t="s">
        <v>121</v>
      </c>
      <c r="DW123" s="963"/>
      <c r="DX123" s="963"/>
      <c r="DY123" s="963"/>
      <c r="DZ123" s="964"/>
    </row>
    <row r="124" spans="1:130" s="218" customFormat="1" ht="26.25" customHeight="1" thickBot="1" x14ac:dyDescent="0.25">
      <c r="A124" s="1057"/>
      <c r="B124" s="949"/>
      <c r="C124" s="922" t="s">
        <v>439</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121</v>
      </c>
      <c r="AB124" s="959"/>
      <c r="AC124" s="959"/>
      <c r="AD124" s="959"/>
      <c r="AE124" s="960"/>
      <c r="AF124" s="961" t="s">
        <v>121</v>
      </c>
      <c r="AG124" s="959"/>
      <c r="AH124" s="959"/>
      <c r="AI124" s="959"/>
      <c r="AJ124" s="960"/>
      <c r="AK124" s="961" t="s">
        <v>121</v>
      </c>
      <c r="AL124" s="959"/>
      <c r="AM124" s="959"/>
      <c r="AN124" s="959"/>
      <c r="AO124" s="960"/>
      <c r="AP124" s="962" t="s">
        <v>121</v>
      </c>
      <c r="AQ124" s="963"/>
      <c r="AR124" s="963"/>
      <c r="AS124" s="963"/>
      <c r="AT124" s="964"/>
      <c r="AU124" s="1059" t="s">
        <v>451</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121</v>
      </c>
      <c r="BR124" s="1027"/>
      <c r="BS124" s="1027"/>
      <c r="BT124" s="1027"/>
      <c r="BU124" s="1027"/>
      <c r="BV124" s="1027" t="s">
        <v>121</v>
      </c>
      <c r="BW124" s="1027"/>
      <c r="BX124" s="1027"/>
      <c r="BY124" s="1027"/>
      <c r="BZ124" s="1027"/>
      <c r="CA124" s="1027" t="s">
        <v>121</v>
      </c>
      <c r="CB124" s="1027"/>
      <c r="CC124" s="1027"/>
      <c r="CD124" s="1027"/>
      <c r="CE124" s="1027"/>
      <c r="CF124" s="1028"/>
      <c r="CG124" s="1029"/>
      <c r="CH124" s="1029"/>
      <c r="CI124" s="1029"/>
      <c r="CJ124" s="1030"/>
      <c r="CK124" s="1012"/>
      <c r="CL124" s="1012"/>
      <c r="CM124" s="1012"/>
      <c r="CN124" s="1012"/>
      <c r="CO124" s="1013"/>
      <c r="CP124" s="1019" t="s">
        <v>452</v>
      </c>
      <c r="CQ124" s="1020"/>
      <c r="CR124" s="1020"/>
      <c r="CS124" s="1020"/>
      <c r="CT124" s="1020"/>
      <c r="CU124" s="1020"/>
      <c r="CV124" s="1020"/>
      <c r="CW124" s="1020"/>
      <c r="CX124" s="1020"/>
      <c r="CY124" s="1020"/>
      <c r="CZ124" s="1020"/>
      <c r="DA124" s="1020"/>
      <c r="DB124" s="1020"/>
      <c r="DC124" s="1020"/>
      <c r="DD124" s="1020"/>
      <c r="DE124" s="1020"/>
      <c r="DF124" s="1021"/>
      <c r="DG124" s="1004" t="s">
        <v>121</v>
      </c>
      <c r="DH124" s="986"/>
      <c r="DI124" s="986"/>
      <c r="DJ124" s="986"/>
      <c r="DK124" s="987"/>
      <c r="DL124" s="985" t="s">
        <v>121</v>
      </c>
      <c r="DM124" s="986"/>
      <c r="DN124" s="986"/>
      <c r="DO124" s="986"/>
      <c r="DP124" s="987"/>
      <c r="DQ124" s="985" t="s">
        <v>121</v>
      </c>
      <c r="DR124" s="986"/>
      <c r="DS124" s="986"/>
      <c r="DT124" s="986"/>
      <c r="DU124" s="987"/>
      <c r="DV124" s="988" t="s">
        <v>121</v>
      </c>
      <c r="DW124" s="989"/>
      <c r="DX124" s="989"/>
      <c r="DY124" s="989"/>
      <c r="DZ124" s="990"/>
    </row>
    <row r="125" spans="1:130" s="218" customFormat="1" ht="26.25" customHeight="1" x14ac:dyDescent="0.2">
      <c r="A125" s="1057"/>
      <c r="B125" s="949"/>
      <c r="C125" s="922" t="s">
        <v>441</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121</v>
      </c>
      <c r="AB125" s="959"/>
      <c r="AC125" s="959"/>
      <c r="AD125" s="959"/>
      <c r="AE125" s="960"/>
      <c r="AF125" s="961" t="s">
        <v>121</v>
      </c>
      <c r="AG125" s="959"/>
      <c r="AH125" s="959"/>
      <c r="AI125" s="959"/>
      <c r="AJ125" s="960"/>
      <c r="AK125" s="961" t="s">
        <v>121</v>
      </c>
      <c r="AL125" s="959"/>
      <c r="AM125" s="959"/>
      <c r="AN125" s="959"/>
      <c r="AO125" s="960"/>
      <c r="AP125" s="962" t="s">
        <v>121</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453</v>
      </c>
      <c r="CL125" s="1007"/>
      <c r="CM125" s="1007"/>
      <c r="CN125" s="1007"/>
      <c r="CO125" s="1008"/>
      <c r="CP125" s="929" t="s">
        <v>454</v>
      </c>
      <c r="CQ125" s="897"/>
      <c r="CR125" s="897"/>
      <c r="CS125" s="897"/>
      <c r="CT125" s="897"/>
      <c r="CU125" s="897"/>
      <c r="CV125" s="897"/>
      <c r="CW125" s="897"/>
      <c r="CX125" s="897"/>
      <c r="CY125" s="897"/>
      <c r="CZ125" s="897"/>
      <c r="DA125" s="897"/>
      <c r="DB125" s="897"/>
      <c r="DC125" s="897"/>
      <c r="DD125" s="897"/>
      <c r="DE125" s="897"/>
      <c r="DF125" s="898"/>
      <c r="DG125" s="930" t="s">
        <v>121</v>
      </c>
      <c r="DH125" s="931"/>
      <c r="DI125" s="931"/>
      <c r="DJ125" s="931"/>
      <c r="DK125" s="931"/>
      <c r="DL125" s="931" t="s">
        <v>121</v>
      </c>
      <c r="DM125" s="931"/>
      <c r="DN125" s="931"/>
      <c r="DO125" s="931"/>
      <c r="DP125" s="931"/>
      <c r="DQ125" s="931" t="s">
        <v>121</v>
      </c>
      <c r="DR125" s="931"/>
      <c r="DS125" s="931"/>
      <c r="DT125" s="931"/>
      <c r="DU125" s="931"/>
      <c r="DV125" s="932" t="s">
        <v>121</v>
      </c>
      <c r="DW125" s="932"/>
      <c r="DX125" s="932"/>
      <c r="DY125" s="932"/>
      <c r="DZ125" s="933"/>
    </row>
    <row r="126" spans="1:130" s="218" customFormat="1" ht="26.25" customHeight="1" thickBot="1" x14ac:dyDescent="0.25">
      <c r="A126" s="1057"/>
      <c r="B126" s="949"/>
      <c r="C126" s="922" t="s">
        <v>443</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121</v>
      </c>
      <c r="AB126" s="959"/>
      <c r="AC126" s="959"/>
      <c r="AD126" s="959"/>
      <c r="AE126" s="960"/>
      <c r="AF126" s="961" t="s">
        <v>121</v>
      </c>
      <c r="AG126" s="959"/>
      <c r="AH126" s="959"/>
      <c r="AI126" s="959"/>
      <c r="AJ126" s="960"/>
      <c r="AK126" s="961" t="s">
        <v>121</v>
      </c>
      <c r="AL126" s="959"/>
      <c r="AM126" s="959"/>
      <c r="AN126" s="959"/>
      <c r="AO126" s="960"/>
      <c r="AP126" s="962" t="s">
        <v>121</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455</v>
      </c>
      <c r="CQ126" s="923"/>
      <c r="CR126" s="923"/>
      <c r="CS126" s="923"/>
      <c r="CT126" s="923"/>
      <c r="CU126" s="923"/>
      <c r="CV126" s="923"/>
      <c r="CW126" s="923"/>
      <c r="CX126" s="923"/>
      <c r="CY126" s="923"/>
      <c r="CZ126" s="923"/>
      <c r="DA126" s="923"/>
      <c r="DB126" s="923"/>
      <c r="DC126" s="923"/>
      <c r="DD126" s="923"/>
      <c r="DE126" s="923"/>
      <c r="DF126" s="924"/>
      <c r="DG126" s="925" t="s">
        <v>121</v>
      </c>
      <c r="DH126" s="926"/>
      <c r="DI126" s="926"/>
      <c r="DJ126" s="926"/>
      <c r="DK126" s="926"/>
      <c r="DL126" s="926" t="s">
        <v>121</v>
      </c>
      <c r="DM126" s="926"/>
      <c r="DN126" s="926"/>
      <c r="DO126" s="926"/>
      <c r="DP126" s="926"/>
      <c r="DQ126" s="926" t="s">
        <v>121</v>
      </c>
      <c r="DR126" s="926"/>
      <c r="DS126" s="926"/>
      <c r="DT126" s="926"/>
      <c r="DU126" s="926"/>
      <c r="DV126" s="927" t="s">
        <v>121</v>
      </c>
      <c r="DW126" s="927"/>
      <c r="DX126" s="927"/>
      <c r="DY126" s="927"/>
      <c r="DZ126" s="928"/>
    </row>
    <row r="127" spans="1:130" s="218" customFormat="1" ht="26.25" customHeight="1" x14ac:dyDescent="0.2">
      <c r="A127" s="1058"/>
      <c r="B127" s="951"/>
      <c r="C127" s="973" t="s">
        <v>456</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121</v>
      </c>
      <c r="AB127" s="959"/>
      <c r="AC127" s="959"/>
      <c r="AD127" s="959"/>
      <c r="AE127" s="960"/>
      <c r="AF127" s="961" t="s">
        <v>121</v>
      </c>
      <c r="AG127" s="959"/>
      <c r="AH127" s="959"/>
      <c r="AI127" s="959"/>
      <c r="AJ127" s="960"/>
      <c r="AK127" s="961" t="s">
        <v>121</v>
      </c>
      <c r="AL127" s="959"/>
      <c r="AM127" s="959"/>
      <c r="AN127" s="959"/>
      <c r="AO127" s="960"/>
      <c r="AP127" s="962" t="s">
        <v>121</v>
      </c>
      <c r="AQ127" s="963"/>
      <c r="AR127" s="963"/>
      <c r="AS127" s="963"/>
      <c r="AT127" s="964"/>
      <c r="AU127" s="220"/>
      <c r="AV127" s="220"/>
      <c r="AW127" s="220"/>
      <c r="AX127" s="1031" t="s">
        <v>457</v>
      </c>
      <c r="AY127" s="1032"/>
      <c r="AZ127" s="1032"/>
      <c r="BA127" s="1032"/>
      <c r="BB127" s="1032"/>
      <c r="BC127" s="1032"/>
      <c r="BD127" s="1032"/>
      <c r="BE127" s="1033"/>
      <c r="BF127" s="1034" t="s">
        <v>458</v>
      </c>
      <c r="BG127" s="1032"/>
      <c r="BH127" s="1032"/>
      <c r="BI127" s="1032"/>
      <c r="BJ127" s="1032"/>
      <c r="BK127" s="1032"/>
      <c r="BL127" s="1033"/>
      <c r="BM127" s="1034" t="s">
        <v>459</v>
      </c>
      <c r="BN127" s="1032"/>
      <c r="BO127" s="1032"/>
      <c r="BP127" s="1032"/>
      <c r="BQ127" s="1032"/>
      <c r="BR127" s="1032"/>
      <c r="BS127" s="1033"/>
      <c r="BT127" s="1034" t="s">
        <v>460</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461</v>
      </c>
      <c r="CQ127" s="923"/>
      <c r="CR127" s="923"/>
      <c r="CS127" s="923"/>
      <c r="CT127" s="923"/>
      <c r="CU127" s="923"/>
      <c r="CV127" s="923"/>
      <c r="CW127" s="923"/>
      <c r="CX127" s="923"/>
      <c r="CY127" s="923"/>
      <c r="CZ127" s="923"/>
      <c r="DA127" s="923"/>
      <c r="DB127" s="923"/>
      <c r="DC127" s="923"/>
      <c r="DD127" s="923"/>
      <c r="DE127" s="923"/>
      <c r="DF127" s="924"/>
      <c r="DG127" s="925" t="s">
        <v>121</v>
      </c>
      <c r="DH127" s="926"/>
      <c r="DI127" s="926"/>
      <c r="DJ127" s="926"/>
      <c r="DK127" s="926"/>
      <c r="DL127" s="926" t="s">
        <v>121</v>
      </c>
      <c r="DM127" s="926"/>
      <c r="DN127" s="926"/>
      <c r="DO127" s="926"/>
      <c r="DP127" s="926"/>
      <c r="DQ127" s="926" t="s">
        <v>121</v>
      </c>
      <c r="DR127" s="926"/>
      <c r="DS127" s="926"/>
      <c r="DT127" s="926"/>
      <c r="DU127" s="926"/>
      <c r="DV127" s="927" t="s">
        <v>121</v>
      </c>
      <c r="DW127" s="927"/>
      <c r="DX127" s="927"/>
      <c r="DY127" s="927"/>
      <c r="DZ127" s="928"/>
    </row>
    <row r="128" spans="1:130" s="218" customFormat="1" ht="26.25" customHeight="1" thickBot="1" x14ac:dyDescent="0.25">
      <c r="A128" s="1041" t="s">
        <v>462</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463</v>
      </c>
      <c r="X128" s="1043"/>
      <c r="Y128" s="1043"/>
      <c r="Z128" s="1044"/>
      <c r="AA128" s="1045">
        <v>116767</v>
      </c>
      <c r="AB128" s="1046"/>
      <c r="AC128" s="1046"/>
      <c r="AD128" s="1046"/>
      <c r="AE128" s="1047"/>
      <c r="AF128" s="1048">
        <v>123977</v>
      </c>
      <c r="AG128" s="1046"/>
      <c r="AH128" s="1046"/>
      <c r="AI128" s="1046"/>
      <c r="AJ128" s="1047"/>
      <c r="AK128" s="1048">
        <v>140088</v>
      </c>
      <c r="AL128" s="1046"/>
      <c r="AM128" s="1046"/>
      <c r="AN128" s="1046"/>
      <c r="AO128" s="1047"/>
      <c r="AP128" s="1049"/>
      <c r="AQ128" s="1050"/>
      <c r="AR128" s="1050"/>
      <c r="AS128" s="1050"/>
      <c r="AT128" s="1051"/>
      <c r="AU128" s="220"/>
      <c r="AV128" s="220"/>
      <c r="AW128" s="220"/>
      <c r="AX128" s="896" t="s">
        <v>464</v>
      </c>
      <c r="AY128" s="897"/>
      <c r="AZ128" s="897"/>
      <c r="BA128" s="897"/>
      <c r="BB128" s="897"/>
      <c r="BC128" s="897"/>
      <c r="BD128" s="897"/>
      <c r="BE128" s="898"/>
      <c r="BF128" s="1052" t="s">
        <v>121</v>
      </c>
      <c r="BG128" s="1053"/>
      <c r="BH128" s="1053"/>
      <c r="BI128" s="1053"/>
      <c r="BJ128" s="1053"/>
      <c r="BK128" s="1053"/>
      <c r="BL128" s="1054"/>
      <c r="BM128" s="1052">
        <v>14.52</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465</v>
      </c>
      <c r="CQ128" s="726"/>
      <c r="CR128" s="726"/>
      <c r="CS128" s="726"/>
      <c r="CT128" s="726"/>
      <c r="CU128" s="726"/>
      <c r="CV128" s="726"/>
      <c r="CW128" s="726"/>
      <c r="CX128" s="726"/>
      <c r="CY128" s="726"/>
      <c r="CZ128" s="726"/>
      <c r="DA128" s="726"/>
      <c r="DB128" s="726"/>
      <c r="DC128" s="726"/>
      <c r="DD128" s="726"/>
      <c r="DE128" s="726"/>
      <c r="DF128" s="1036"/>
      <c r="DG128" s="1037" t="s">
        <v>121</v>
      </c>
      <c r="DH128" s="1038"/>
      <c r="DI128" s="1038"/>
      <c r="DJ128" s="1038"/>
      <c r="DK128" s="1038"/>
      <c r="DL128" s="1038" t="s">
        <v>121</v>
      </c>
      <c r="DM128" s="1038"/>
      <c r="DN128" s="1038"/>
      <c r="DO128" s="1038"/>
      <c r="DP128" s="1038"/>
      <c r="DQ128" s="1038" t="s">
        <v>121</v>
      </c>
      <c r="DR128" s="1038"/>
      <c r="DS128" s="1038"/>
      <c r="DT128" s="1038"/>
      <c r="DU128" s="1038"/>
      <c r="DV128" s="1039" t="s">
        <v>121</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466</v>
      </c>
      <c r="X129" s="1071"/>
      <c r="Y129" s="1071"/>
      <c r="Z129" s="1072"/>
      <c r="AA129" s="958">
        <v>5528513</v>
      </c>
      <c r="AB129" s="959"/>
      <c r="AC129" s="959"/>
      <c r="AD129" s="959"/>
      <c r="AE129" s="960"/>
      <c r="AF129" s="961">
        <v>5635341</v>
      </c>
      <c r="AG129" s="959"/>
      <c r="AH129" s="959"/>
      <c r="AI129" s="959"/>
      <c r="AJ129" s="960"/>
      <c r="AK129" s="961">
        <v>5846910</v>
      </c>
      <c r="AL129" s="959"/>
      <c r="AM129" s="959"/>
      <c r="AN129" s="959"/>
      <c r="AO129" s="960"/>
      <c r="AP129" s="1073"/>
      <c r="AQ129" s="1074"/>
      <c r="AR129" s="1074"/>
      <c r="AS129" s="1074"/>
      <c r="AT129" s="1075"/>
      <c r="AU129" s="221"/>
      <c r="AV129" s="221"/>
      <c r="AW129" s="221"/>
      <c r="AX129" s="1065" t="s">
        <v>467</v>
      </c>
      <c r="AY129" s="923"/>
      <c r="AZ129" s="923"/>
      <c r="BA129" s="923"/>
      <c r="BB129" s="923"/>
      <c r="BC129" s="923"/>
      <c r="BD129" s="923"/>
      <c r="BE129" s="924"/>
      <c r="BF129" s="1066" t="s">
        <v>121</v>
      </c>
      <c r="BG129" s="1067"/>
      <c r="BH129" s="1067"/>
      <c r="BI129" s="1067"/>
      <c r="BJ129" s="1067"/>
      <c r="BK129" s="1067"/>
      <c r="BL129" s="1068"/>
      <c r="BM129" s="1066">
        <v>19.52</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468</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469</v>
      </c>
      <c r="X130" s="1071"/>
      <c r="Y130" s="1071"/>
      <c r="Z130" s="1072"/>
      <c r="AA130" s="958">
        <v>730349</v>
      </c>
      <c r="AB130" s="959"/>
      <c r="AC130" s="959"/>
      <c r="AD130" s="959"/>
      <c r="AE130" s="960"/>
      <c r="AF130" s="961">
        <v>740356</v>
      </c>
      <c r="AG130" s="959"/>
      <c r="AH130" s="959"/>
      <c r="AI130" s="959"/>
      <c r="AJ130" s="960"/>
      <c r="AK130" s="961">
        <v>745610</v>
      </c>
      <c r="AL130" s="959"/>
      <c r="AM130" s="959"/>
      <c r="AN130" s="959"/>
      <c r="AO130" s="960"/>
      <c r="AP130" s="1073"/>
      <c r="AQ130" s="1074"/>
      <c r="AR130" s="1074"/>
      <c r="AS130" s="1074"/>
      <c r="AT130" s="1075"/>
      <c r="AU130" s="221"/>
      <c r="AV130" s="221"/>
      <c r="AW130" s="221"/>
      <c r="AX130" s="1065" t="s">
        <v>470</v>
      </c>
      <c r="AY130" s="923"/>
      <c r="AZ130" s="923"/>
      <c r="BA130" s="923"/>
      <c r="BB130" s="923"/>
      <c r="BC130" s="923"/>
      <c r="BD130" s="923"/>
      <c r="BE130" s="924"/>
      <c r="BF130" s="1101">
        <v>4.4000000000000004</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471</v>
      </c>
      <c r="X131" s="1108"/>
      <c r="Y131" s="1108"/>
      <c r="Z131" s="1109"/>
      <c r="AA131" s="1004">
        <v>4798164</v>
      </c>
      <c r="AB131" s="986"/>
      <c r="AC131" s="986"/>
      <c r="AD131" s="986"/>
      <c r="AE131" s="987"/>
      <c r="AF131" s="985">
        <v>4894985</v>
      </c>
      <c r="AG131" s="986"/>
      <c r="AH131" s="986"/>
      <c r="AI131" s="986"/>
      <c r="AJ131" s="987"/>
      <c r="AK131" s="985">
        <v>5101300</v>
      </c>
      <c r="AL131" s="986"/>
      <c r="AM131" s="986"/>
      <c r="AN131" s="986"/>
      <c r="AO131" s="987"/>
      <c r="AP131" s="1110"/>
      <c r="AQ131" s="1111"/>
      <c r="AR131" s="1111"/>
      <c r="AS131" s="1111"/>
      <c r="AT131" s="1112"/>
      <c r="AU131" s="221"/>
      <c r="AV131" s="221"/>
      <c r="AW131" s="221"/>
      <c r="AX131" s="1083" t="s">
        <v>472</v>
      </c>
      <c r="AY131" s="726"/>
      <c r="AZ131" s="726"/>
      <c r="BA131" s="726"/>
      <c r="BB131" s="726"/>
      <c r="BC131" s="726"/>
      <c r="BD131" s="726"/>
      <c r="BE131" s="1036"/>
      <c r="BF131" s="1084" t="s">
        <v>121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473</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474</v>
      </c>
      <c r="W132" s="1094"/>
      <c r="X132" s="1094"/>
      <c r="Y132" s="1094"/>
      <c r="Z132" s="1095"/>
      <c r="AA132" s="1096">
        <v>3.6335356609999998</v>
      </c>
      <c r="AB132" s="1097"/>
      <c r="AC132" s="1097"/>
      <c r="AD132" s="1097"/>
      <c r="AE132" s="1098"/>
      <c r="AF132" s="1099">
        <v>4.7696571079999996</v>
      </c>
      <c r="AG132" s="1097"/>
      <c r="AH132" s="1097"/>
      <c r="AI132" s="1097"/>
      <c r="AJ132" s="1098"/>
      <c r="AK132" s="1099">
        <v>4.8957324599999996</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475</v>
      </c>
      <c r="W133" s="1077"/>
      <c r="X133" s="1077"/>
      <c r="Y133" s="1077"/>
      <c r="Z133" s="1078"/>
      <c r="AA133" s="1079">
        <v>1.8</v>
      </c>
      <c r="AB133" s="1080"/>
      <c r="AC133" s="1080"/>
      <c r="AD133" s="1080"/>
      <c r="AE133" s="1081"/>
      <c r="AF133" s="1079">
        <v>3.3</v>
      </c>
      <c r="AG133" s="1080"/>
      <c r="AH133" s="1080"/>
      <c r="AI133" s="1080"/>
      <c r="AJ133" s="1081"/>
      <c r="AK133" s="1079">
        <v>4.4000000000000004</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Obmk/XswCR0TngeTCkGf++jOw49Zfwg7HtRrSrgeXPn9KxI0oZ8v0GnbHgxF8NckO3dzxKjagSI3ZBSKbB/eDA==" saltValue="kYnY2ydOoZ9dzpw6HTBea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BW40"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476</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rR7uP5lGc4AxXwup3Ea2gH5/J/HgLjdl5/+ltfAvFUKZZYYBBcjRWeCtnh6+aMXC+dteTl/V/Wd1PrqcKQ33tw==" saltValue="Z3Lb5ypDvEB7S/DOj6BTP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BZ19"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pfgP6e4bv5plkvwDc9Evjis+pXjHOgmWO61DnfgGPonDh8tiRXKB+C+lR4yySidEPqles35hi91eMM30GtQZMQ==" saltValue="m+jQQsVgDwXGweYKJHPOV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51"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479</v>
      </c>
      <c r="AP7" s="260"/>
      <c r="AQ7" s="261" t="s">
        <v>480</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481</v>
      </c>
      <c r="AQ8" s="267" t="s">
        <v>482</v>
      </c>
      <c r="AR8" s="268" t="s">
        <v>483</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484</v>
      </c>
      <c r="AL9" s="1117"/>
      <c r="AM9" s="1117"/>
      <c r="AN9" s="1118"/>
      <c r="AO9" s="269">
        <v>1768736</v>
      </c>
      <c r="AP9" s="269">
        <v>75921</v>
      </c>
      <c r="AQ9" s="270">
        <v>72090</v>
      </c>
      <c r="AR9" s="271">
        <v>5.3</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485</v>
      </c>
      <c r="AL10" s="1117"/>
      <c r="AM10" s="1117"/>
      <c r="AN10" s="1118"/>
      <c r="AO10" s="272">
        <v>242394</v>
      </c>
      <c r="AP10" s="272">
        <v>10405</v>
      </c>
      <c r="AQ10" s="273">
        <v>9072</v>
      </c>
      <c r="AR10" s="274">
        <v>14.7</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486</v>
      </c>
      <c r="AL11" s="1117"/>
      <c r="AM11" s="1117"/>
      <c r="AN11" s="1118"/>
      <c r="AO11" s="272" t="s">
        <v>487</v>
      </c>
      <c r="AP11" s="272" t="s">
        <v>487</v>
      </c>
      <c r="AQ11" s="273">
        <v>383</v>
      </c>
      <c r="AR11" s="274" t="s">
        <v>487</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488</v>
      </c>
      <c r="AL12" s="1117"/>
      <c r="AM12" s="1117"/>
      <c r="AN12" s="1118"/>
      <c r="AO12" s="272" t="s">
        <v>487</v>
      </c>
      <c r="AP12" s="272" t="s">
        <v>487</v>
      </c>
      <c r="AQ12" s="273">
        <v>26</v>
      </c>
      <c r="AR12" s="274" t="s">
        <v>487</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489</v>
      </c>
      <c r="AL13" s="1117"/>
      <c r="AM13" s="1117"/>
      <c r="AN13" s="1118"/>
      <c r="AO13" s="272">
        <v>47278</v>
      </c>
      <c r="AP13" s="272">
        <v>2029</v>
      </c>
      <c r="AQ13" s="273">
        <v>2732</v>
      </c>
      <c r="AR13" s="274">
        <v>-25.7</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490</v>
      </c>
      <c r="AL14" s="1117"/>
      <c r="AM14" s="1117"/>
      <c r="AN14" s="1118"/>
      <c r="AO14" s="272">
        <v>33879</v>
      </c>
      <c r="AP14" s="272">
        <v>1454</v>
      </c>
      <c r="AQ14" s="273">
        <v>1315</v>
      </c>
      <c r="AR14" s="274">
        <v>10.6</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491</v>
      </c>
      <c r="AL15" s="1120"/>
      <c r="AM15" s="1120"/>
      <c r="AN15" s="1121"/>
      <c r="AO15" s="272">
        <v>-108313</v>
      </c>
      <c r="AP15" s="272">
        <v>-4649</v>
      </c>
      <c r="AQ15" s="273">
        <v>-4107</v>
      </c>
      <c r="AR15" s="274">
        <v>13.2</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176</v>
      </c>
      <c r="AL16" s="1120"/>
      <c r="AM16" s="1120"/>
      <c r="AN16" s="1121"/>
      <c r="AO16" s="272">
        <v>1983974</v>
      </c>
      <c r="AP16" s="272">
        <v>85160</v>
      </c>
      <c r="AQ16" s="273">
        <v>81511</v>
      </c>
      <c r="AR16" s="274">
        <v>4.5</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496</v>
      </c>
      <c r="AL21" s="1123"/>
      <c r="AM21" s="1123"/>
      <c r="AN21" s="1124"/>
      <c r="AO21" s="285">
        <v>8.16</v>
      </c>
      <c r="AP21" s="286">
        <v>6.74</v>
      </c>
      <c r="AQ21" s="287">
        <v>1.42</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497</v>
      </c>
      <c r="AL22" s="1123"/>
      <c r="AM22" s="1123"/>
      <c r="AN22" s="1124"/>
      <c r="AO22" s="290">
        <v>96.1</v>
      </c>
      <c r="AP22" s="291">
        <v>97</v>
      </c>
      <c r="AQ22" s="292">
        <v>-0.9</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498</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479</v>
      </c>
      <c r="AP30" s="260"/>
      <c r="AQ30" s="261" t="s">
        <v>480</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481</v>
      </c>
      <c r="AQ31" s="267" t="s">
        <v>482</v>
      </c>
      <c r="AR31" s="268" t="s">
        <v>483</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501</v>
      </c>
      <c r="AL32" s="1131"/>
      <c r="AM32" s="1131"/>
      <c r="AN32" s="1132"/>
      <c r="AO32" s="300">
        <v>665180</v>
      </c>
      <c r="AP32" s="300">
        <v>28552</v>
      </c>
      <c r="AQ32" s="301">
        <v>33695</v>
      </c>
      <c r="AR32" s="302">
        <v>-15.3</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502</v>
      </c>
      <c r="AL33" s="1131"/>
      <c r="AM33" s="1131"/>
      <c r="AN33" s="1132"/>
      <c r="AO33" s="300" t="s">
        <v>487</v>
      </c>
      <c r="AP33" s="300" t="s">
        <v>487</v>
      </c>
      <c r="AQ33" s="301" t="s">
        <v>487</v>
      </c>
      <c r="AR33" s="302" t="s">
        <v>487</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503</v>
      </c>
      <c r="AL34" s="1131"/>
      <c r="AM34" s="1131"/>
      <c r="AN34" s="1132"/>
      <c r="AO34" s="300" t="s">
        <v>487</v>
      </c>
      <c r="AP34" s="300" t="s">
        <v>487</v>
      </c>
      <c r="AQ34" s="301" t="s">
        <v>487</v>
      </c>
      <c r="AR34" s="302" t="s">
        <v>487</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504</v>
      </c>
      <c r="AL35" s="1131"/>
      <c r="AM35" s="1131"/>
      <c r="AN35" s="1132"/>
      <c r="AO35" s="300">
        <v>197472</v>
      </c>
      <c r="AP35" s="300">
        <v>8476</v>
      </c>
      <c r="AQ35" s="301">
        <v>8394</v>
      </c>
      <c r="AR35" s="302">
        <v>1</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505</v>
      </c>
      <c r="AL36" s="1131"/>
      <c r="AM36" s="1131"/>
      <c r="AN36" s="1132"/>
      <c r="AO36" s="300">
        <v>272792</v>
      </c>
      <c r="AP36" s="300">
        <v>11709</v>
      </c>
      <c r="AQ36" s="301">
        <v>1998</v>
      </c>
      <c r="AR36" s="302">
        <v>486</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506</v>
      </c>
      <c r="AL37" s="1131"/>
      <c r="AM37" s="1131"/>
      <c r="AN37" s="1132"/>
      <c r="AO37" s="300" t="s">
        <v>487</v>
      </c>
      <c r="AP37" s="300" t="s">
        <v>487</v>
      </c>
      <c r="AQ37" s="301">
        <v>1021</v>
      </c>
      <c r="AR37" s="302" t="s">
        <v>487</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507</v>
      </c>
      <c r="AL38" s="1134"/>
      <c r="AM38" s="1134"/>
      <c r="AN38" s="1135"/>
      <c r="AO38" s="303" t="s">
        <v>487</v>
      </c>
      <c r="AP38" s="303" t="s">
        <v>487</v>
      </c>
      <c r="AQ38" s="304">
        <v>3</v>
      </c>
      <c r="AR38" s="292" t="s">
        <v>487</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508</v>
      </c>
      <c r="AL39" s="1134"/>
      <c r="AM39" s="1134"/>
      <c r="AN39" s="1135"/>
      <c r="AO39" s="300">
        <v>-140088</v>
      </c>
      <c r="AP39" s="300">
        <v>-6013</v>
      </c>
      <c r="AQ39" s="301">
        <v>-3210</v>
      </c>
      <c r="AR39" s="302">
        <v>87.3</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509</v>
      </c>
      <c r="AL40" s="1131"/>
      <c r="AM40" s="1131"/>
      <c r="AN40" s="1132"/>
      <c r="AO40" s="300">
        <v>-745610</v>
      </c>
      <c r="AP40" s="300">
        <v>-32005</v>
      </c>
      <c r="AQ40" s="301">
        <v>-26336</v>
      </c>
      <c r="AR40" s="302">
        <v>21.5</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286</v>
      </c>
      <c r="AL41" s="1137"/>
      <c r="AM41" s="1137"/>
      <c r="AN41" s="1138"/>
      <c r="AO41" s="300">
        <v>249746</v>
      </c>
      <c r="AP41" s="300">
        <v>10720</v>
      </c>
      <c r="AQ41" s="301">
        <v>15565</v>
      </c>
      <c r="AR41" s="302">
        <v>-31.1</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479</v>
      </c>
      <c r="AN49" s="1127" t="s">
        <v>512</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513</v>
      </c>
      <c r="AO50" s="317" t="s">
        <v>514</v>
      </c>
      <c r="AP50" s="318" t="s">
        <v>515</v>
      </c>
      <c r="AQ50" s="319" t="s">
        <v>516</v>
      </c>
      <c r="AR50" s="320" t="s">
        <v>517</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1716350</v>
      </c>
      <c r="AN51" s="322">
        <v>72829</v>
      </c>
      <c r="AO51" s="323">
        <v>2.5</v>
      </c>
      <c r="AP51" s="324">
        <v>52068</v>
      </c>
      <c r="AQ51" s="325">
        <v>1.6</v>
      </c>
      <c r="AR51" s="326">
        <v>0.9</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1146608</v>
      </c>
      <c r="AN52" s="330">
        <v>48653</v>
      </c>
      <c r="AO52" s="331">
        <v>-5.3</v>
      </c>
      <c r="AP52" s="332">
        <v>26936</v>
      </c>
      <c r="AQ52" s="333">
        <v>3.4</v>
      </c>
      <c r="AR52" s="334">
        <v>-8.6999999999999993</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1758801</v>
      </c>
      <c r="AN53" s="322">
        <v>74336</v>
      </c>
      <c r="AO53" s="323">
        <v>2.1</v>
      </c>
      <c r="AP53" s="324">
        <v>47161</v>
      </c>
      <c r="AQ53" s="325">
        <v>-9.4</v>
      </c>
      <c r="AR53" s="326">
        <v>11.5</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1347934</v>
      </c>
      <c r="AN54" s="330">
        <v>56971</v>
      </c>
      <c r="AO54" s="331">
        <v>17.100000000000001</v>
      </c>
      <c r="AP54" s="332">
        <v>24595</v>
      </c>
      <c r="AQ54" s="333">
        <v>-8.6999999999999993</v>
      </c>
      <c r="AR54" s="334">
        <v>25.8</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730486</v>
      </c>
      <c r="AN55" s="322">
        <v>30982</v>
      </c>
      <c r="AO55" s="323">
        <v>-58.3</v>
      </c>
      <c r="AP55" s="324">
        <v>43423</v>
      </c>
      <c r="AQ55" s="325">
        <v>-7.9</v>
      </c>
      <c r="AR55" s="326">
        <v>-50.4</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595269</v>
      </c>
      <c r="AN56" s="330">
        <v>25247</v>
      </c>
      <c r="AO56" s="331">
        <v>-55.7</v>
      </c>
      <c r="AP56" s="332">
        <v>22207</v>
      </c>
      <c r="AQ56" s="333">
        <v>-9.6999999999999993</v>
      </c>
      <c r="AR56" s="334">
        <v>-46</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571082</v>
      </c>
      <c r="AN57" s="322">
        <v>24269</v>
      </c>
      <c r="AO57" s="323">
        <v>-21.7</v>
      </c>
      <c r="AP57" s="324">
        <v>45265</v>
      </c>
      <c r="AQ57" s="325">
        <v>4.2</v>
      </c>
      <c r="AR57" s="326">
        <v>-25.9</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439587</v>
      </c>
      <c r="AN58" s="330">
        <v>18681</v>
      </c>
      <c r="AO58" s="331">
        <v>-26</v>
      </c>
      <c r="AP58" s="332">
        <v>22600</v>
      </c>
      <c r="AQ58" s="333">
        <v>1.8</v>
      </c>
      <c r="AR58" s="334">
        <v>-27.8</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776186</v>
      </c>
      <c r="AN59" s="322">
        <v>33317</v>
      </c>
      <c r="AO59" s="323">
        <v>37.299999999999997</v>
      </c>
      <c r="AP59" s="324">
        <v>54621</v>
      </c>
      <c r="AQ59" s="325">
        <v>20.7</v>
      </c>
      <c r="AR59" s="326">
        <v>16.600000000000001</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460096</v>
      </c>
      <c r="AN60" s="330">
        <v>19749</v>
      </c>
      <c r="AO60" s="331">
        <v>5.7</v>
      </c>
      <c r="AP60" s="332">
        <v>30892</v>
      </c>
      <c r="AQ60" s="333">
        <v>36.700000000000003</v>
      </c>
      <c r="AR60" s="334">
        <v>-31</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1110581</v>
      </c>
      <c r="AN61" s="337">
        <v>47147</v>
      </c>
      <c r="AO61" s="338">
        <v>-7.6</v>
      </c>
      <c r="AP61" s="339">
        <v>48508</v>
      </c>
      <c r="AQ61" s="340">
        <v>1.8</v>
      </c>
      <c r="AR61" s="326">
        <v>-9.4</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797899</v>
      </c>
      <c r="AN62" s="330">
        <v>33860</v>
      </c>
      <c r="AO62" s="331">
        <v>-12.8</v>
      </c>
      <c r="AP62" s="332">
        <v>25446</v>
      </c>
      <c r="AQ62" s="333">
        <v>4.7</v>
      </c>
      <c r="AR62" s="334">
        <v>-17.5</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6ilUuU7Qh1wCgcuaBuLtwNu9bI0a8vntO/LtdbkPbly3aPkv9dj/2bTtCTyeOH8t3DOc2cqczPz6tcvg+dN3+w==" saltValue="LPSBQ4NNCipos3knhZX4g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 zoomScale="85" zoomScaleNormal="85"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476</v>
      </c>
    </row>
    <row r="121" spans="125:125" ht="13.5" hidden="1" customHeight="1" x14ac:dyDescent="0.2">
      <c r="DU121" s="247"/>
    </row>
  </sheetData>
  <sheetProtection algorithmName="SHA-512" hashValue="y8GxP+OBuD7ZXLOTHQx9myMNtuiT2NT+VWZ8zUEK3kvKaUTaVbilpQAZJDa50MUeEUvccqLEXM/e16g23W60oA==" saltValue="GfWJPbIzLrNSQMzB1iPnu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476</v>
      </c>
    </row>
  </sheetData>
  <sheetProtection algorithmName="SHA-512" hashValue="KH6F+7p7QuMyjCMoxulYJZqjPKioP5yItlfIyyaNKnvtTgLlXXPp6Fnp1s03cGQEsgzpiZNBKiK9VYPoD19pdg==" saltValue="PYs5qa7AVhFOPeRbOxW2X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39" t="s">
        <v>3</v>
      </c>
      <c r="D47" s="1139"/>
      <c r="E47" s="1140"/>
      <c r="F47" s="11">
        <v>34.56</v>
      </c>
      <c r="G47" s="12">
        <v>40.380000000000003</v>
      </c>
      <c r="H47" s="12">
        <v>47.79</v>
      </c>
      <c r="I47" s="12">
        <v>51.45</v>
      </c>
      <c r="J47" s="13">
        <v>65.989999999999995</v>
      </c>
    </row>
    <row r="48" spans="2:10" ht="57.75" customHeight="1" x14ac:dyDescent="0.2">
      <c r="B48" s="14"/>
      <c r="C48" s="1141" t="s">
        <v>4</v>
      </c>
      <c r="D48" s="1141"/>
      <c r="E48" s="1142"/>
      <c r="F48" s="15">
        <v>4.79</v>
      </c>
      <c r="G48" s="16">
        <v>6.33</v>
      </c>
      <c r="H48" s="16">
        <v>7.07</v>
      </c>
      <c r="I48" s="16">
        <v>10.5</v>
      </c>
      <c r="J48" s="17">
        <v>11.72</v>
      </c>
    </row>
    <row r="49" spans="2:10" ht="57.75" customHeight="1" thickBot="1" x14ac:dyDescent="0.25">
      <c r="B49" s="18"/>
      <c r="C49" s="1143" t="s">
        <v>5</v>
      </c>
      <c r="D49" s="1143"/>
      <c r="E49" s="1144"/>
      <c r="F49" s="19" t="s">
        <v>531</v>
      </c>
      <c r="G49" s="20">
        <v>7.13</v>
      </c>
      <c r="H49" s="20">
        <v>3.05</v>
      </c>
      <c r="I49" s="20">
        <v>3.68</v>
      </c>
      <c r="J49" s="21">
        <v>11.17</v>
      </c>
    </row>
    <row r="50" spans="2:10" ht="13.2" x14ac:dyDescent="0.2"/>
  </sheetData>
  <sheetProtection algorithmName="SHA-512" hashValue="7FkOMcpLReDYRL8tLHId37U5kLCZvfGu0ACxv6sGIzjQY3RvjpwbdwTZa2KTFAUulz+McGbZHZU0twCgM4EboQ==" saltValue="hbYNWDRFgDZiaYUMojL+J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石河　千宙</cp:lastModifiedBy>
  <cp:lastPrinted>2026-03-06T08:00:38Z</cp:lastPrinted>
  <dcterms:created xsi:type="dcterms:W3CDTF">2026-02-26T09:21:41Z</dcterms:created>
  <dcterms:modified xsi:type="dcterms:W3CDTF">2026-03-17T01:40:57Z</dcterms:modified>
  <cp:category/>
</cp:coreProperties>
</file>