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J:\002-政策企画課\財政係\401　各種調査報告書\各種調査報告 令和６年度\01_調査・報告\20250303【0312〆】令和５年度財政状況資料集の作成・公表について\"/>
    </mc:Choice>
  </mc:AlternateContent>
  <xr:revisionPtr revIDLastSave="0" documentId="13_ncr:1_{A4028F81-8F84-4D21-A32E-C506FE74C2ED}" xr6:coauthVersionLast="47" xr6:coauthVersionMax="47" xr10:uidLastSave="{00000000-0000-0000-0000-000000000000}"/>
  <bookViews>
    <workbookView xWindow="-19320" yWindow="-1845" windowWidth="19440" windowHeight="15000" firstSheet="8" activeTab="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BW34" i="10"/>
  <c r="BW35" i="10" s="1"/>
  <c r="BW36" i="10" s="1"/>
  <c r="BW37" i="10" s="1"/>
  <c r="BW38" i="10" s="1"/>
  <c r="BW39" i="10" s="1"/>
  <c r="BW40" i="10" s="1"/>
  <c r="C34" i="10"/>
  <c r="CO34" i="10" l="1"/>
  <c r="C35" i="10"/>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l="1"/>
</calcChain>
</file>

<file path=xl/sharedStrings.xml><?xml version="1.0" encoding="utf-8"?>
<sst xmlns="http://schemas.openxmlformats.org/spreadsheetml/2006/main" count="1110" uniqueCount="564">
  <si>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</si>
  <si>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</si>
  <si>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</si>
  <si>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</si>
  <si>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</si>
  <si>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</si>
  <si>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</si>
  <si>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</si>
  <si>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</si>
  <si>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</si>
  <si>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</si>
  <si>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</si>
  <si>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</si>
  <si>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</si>
  <si>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</si>
  <si>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</si>
  <si>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</si>
  <si>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</si>
  <si>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</si>
  <si>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</si>
  <si>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</si>
  <si>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</si>
  <si>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</si>
  <si>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</si>
  <si>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</si>
  <si>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</si>
  <si>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</si>
  <si>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</si>
  <si>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</si>
  <si>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</si>
  <si>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</si>
  <si>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</si>
  <si>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</si>
  <si>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</si>
  <si>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</si>
  <si>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</si>
  <si>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</si>
  <si>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</si>
  <si>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</si>
  <si>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</si>
  <si>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</si>
  <si>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</si>
  <si>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</si>
  <si>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</si>
  <si>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</si>
  <si>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</si>
  <si>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</si>
  <si>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</si>
  <si>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</si>
  <si>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</si>
  <si>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</si>
  <si>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</si>
  <si>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</si>
  <si>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</si>
  <si>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</si>
  <si>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</si>
  <si>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</si>
  <si>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</si>
  <si>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</si>
  <si>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</si>
  <si>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</si>
  <si>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</si>
  <si>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</si>
  <si>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</si>
  <si>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</si>
  <si>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</si>
  <si>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</si>
  <si>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</si>
  <si>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</si>
  <si>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</si>
  <si>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</si>
  <si>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</si>
  <si>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</si>
  <si>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</si>
  <si>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</si>
  <si>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</si>
  <si>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</si>
  <si>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</si>
  <si>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</si>
  <si>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</si>
  <si>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</si>
  <si>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Ⅴ－２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</si>
  <si>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</si>
  <si>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</si>
  <si>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</si>
  <si>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</si>
  <si>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</si>
  <si>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</si>
  <si>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</si>
  <si>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</si>
  <si>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</si>
  <si>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</si>
  <si>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</si>
  <si>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</si>
  <si>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大河原町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</si>
  <si>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</si>
  <si>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</si>
  <si>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</si>
  <si>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</si>
  <si>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</si>
  <si>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</si>
  <si>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</si>
  <si>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</si>
  <si>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</si>
  <si>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</si>
  <si>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</si>
  <si>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</si>
  <si>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</si>
  <si>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</si>
  <si>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</si>
  <si>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</si>
  <si>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</si>
  <si>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</si>
  <si>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</si>
  <si>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</si>
  <si>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</si>
  <si>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</si>
  <si>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</si>
  <si>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</si>
  <si>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</si>
  <si>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</si>
  <si>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</si>
  <si>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</si>
  <si>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</si>
  <si>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</si>
  <si>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</si>
  <si>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</si>
  <si>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</si>
  <si>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</si>
  <si>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</si>
  <si>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</si>
  <si>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</si>
  <si>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</si>
  <si>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</si>
  <si>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</si>
  <si>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</si>
  <si>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</si>
  <si>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</si>
  <si>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</si>
  <si>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</si>
  <si>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</si>
  <si>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</si>
  <si>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</si>
  <si>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</si>
  <si>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</si>
  <si>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</si>
  <si>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</si>
  <si>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</si>
  <si>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</si>
  <si>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</si>
  <si>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</si>
  <si>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</si>
  <si>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</si>
  <si>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</si>
  <si>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</si>
  <si>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</si>
  <si>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</si>
  <si>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</si>
  <si>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</si>
  <si>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</si>
  <si>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</si>
  <si>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</si>
  <si>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</si>
  <si>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</si>
  <si>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</si>
  <si>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</si>
  <si>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</si>
  <si>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</si>
  <si>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</si>
  <si>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</si>
  <si>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</si>
  <si>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</si>
  <si>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</si>
  <si>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</si>
  <si>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</si>
  <si>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</si>
  <si>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</si>
  <si>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</si>
  <si>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</si>
  <si>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</si>
  <si>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</si>
  <si>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</si>
  <si>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</si>
  <si>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</si>
  <si>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</si>
  <si>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</si>
  <si>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</si>
  <si>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</si>
  <si>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</si>
  <si>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</si>
  <si>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</si>
  <si>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</si>
  <si>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</si>
  <si>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</si>
  <si>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</si>
  <si>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</si>
  <si>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</si>
  <si>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</si>
  <si>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</si>
  <si>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</si>
  <si>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</si>
  <si>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</si>
  <si>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</si>
  <si>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宮城県大河原町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</si>
  <si>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</si>
  <si>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</si>
  <si>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</si>
  <si>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</si>
  <si>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</si>
  <si>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</si>
  <si>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</si>
  <si>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</si>
  <si>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</si>
  <si>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</si>
  <si>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</si>
  <si>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</si>
  <si>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</si>
  <si>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</si>
  <si>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</si>
  <si>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</si>
  <si>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</si>
  <si>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</si>
  <si>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</si>
  <si>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</si>
  <si>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</si>
  <si>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</si>
  <si>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</si>
  <si>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</si>
  <si>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</si>
  <si>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</si>
  <si>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</si>
  <si>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</si>
  <si>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</si>
  <si>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</si>
  <si>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</si>
  <si>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</si>
  <si>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</si>
  <si>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</si>
  <si>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</si>
  <si>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</si>
  <si>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</si>
  <si>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</si>
  <si>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</si>
  <si>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</si>
  <si>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</si>
  <si>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</si>
  <si>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</si>
  <si>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</si>
  <si>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</si>
  <si>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</si>
  <si>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</si>
  <si>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</si>
  <si>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</si>
  <si>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</si>
  <si>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</si>
  <si>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</si>
  <si>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</si>
  <si>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</si>
  <si>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</si>
  <si>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</si>
  <si>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</si>
  <si>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</si>
  <si>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</si>
  <si>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</si>
  <si>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</si>
  <si>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</si>
  <si>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</si>
  <si>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</si>
  <si>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</si>
  <si>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</si>
  <si>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</si>
  <si>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</si>
  <si>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</si>
  <si>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</si>
  <si>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</si>
  <si>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</si>
  <si>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</si>
  <si>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</si>
  <si>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</si>
  <si>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</si>
  <si>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</si>
  <si>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</si>
  <si>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</si>
  <si>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</si>
  <si>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</si>
  <si>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</si>
  <si>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</si>
  <si>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</si>
  <si>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</si>
  <si>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</si>
  <si>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</si>
  <si>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</si>
  <si>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</si>
  <si>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</si>
  <si>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</si>
  <si>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</si>
  <si>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</si>
  <si>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</si>
  <si>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</si>
  <si>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</si>
  <si>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</si>
  <si>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</si>
  <si>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</si>
  <si>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</si>
  <si>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</si>
  <si>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</si>
  <si>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</si>
  <si>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</si>
  <si>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</si>
  <si>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</si>
  <si>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</si>
  <si>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</si>
  <si>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</si>
  <si>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</si>
  <si>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</si>
  <si>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</si>
  <si>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</si>
  <si>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</si>
  <si>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</si>
  <si>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</si>
  <si>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</si>
  <si>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</si>
  <si>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</si>
  <si>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</si>
  <si>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</si>
  <si>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</si>
  <si>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</si>
  <si>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</si>
  <si>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</si>
  <si>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</si>
  <si>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</si>
  <si>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</si>
  <si>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</si>
  <si>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</si>
  <si>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</si>
  <si>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</si>
  <si>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</si>
  <si>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</si>
  <si>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</si>
  <si>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</si>
  <si>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</si>
  <si>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</si>
  <si>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</si>
  <si>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</si>
  <si>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</si>
  <si>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</si>
  <si>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</si>
  <si>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</si>
  <si>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</si>
  <si>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</si>
  <si>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</si>
  <si>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</si>
  <si>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</si>
  <si>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</si>
  <si>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宮城県大河原町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</si>
  <si>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</si>
  <si>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</si>
  <si>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</si>
  <si>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</si>
  <si>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</si>
  <si>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</si>
  <si>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</si>
  <si>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</si>
  <si>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</si>
  <si>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</si>
  <si>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</si>
  <si>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</si>
  <si>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</si>
  <si>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</si>
  <si>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</si>
  <si>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</si>
  <si>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</si>
  <si>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</si>
  <si>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</si>
  <si>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</si>
  <si>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仙南夜間初期急患センター事業特別会計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</si>
  <si>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</si>
  <si>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</si>
  <si>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</si>
  <si>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</si>
  <si>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</si>
  <si>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</si>
  <si>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</si>
  <si>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</si>
  <si>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</si>
  <si>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</si>
  <si>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</si>
  <si>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</si>
  <si>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</si>
  <si>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</si>
  <si>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</si>
  <si>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</si>
  <si>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</si>
  <si>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</si>
  <si>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公共下水道事業会計</t>
    <phoneticPr fontId="5"/>
  </si>
  <si>
    <t>地方卸売市場事業特別会計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</si>
  <si>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</si>
  <si>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</si>
  <si>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</si>
  <si>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</si>
  <si>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</si>
  <si>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</si>
  <si>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</si>
  <si>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</si>
  <si>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</si>
  <si>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</si>
  <si>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</si>
  <si>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</si>
  <si>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</si>
  <si>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</si>
  <si>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</si>
  <si>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</si>
  <si>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</si>
  <si>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</si>
  <si>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</si>
  <si>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</si>
  <si>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</si>
  <si>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</si>
  <si>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</si>
  <si>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</si>
  <si>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</si>
  <si>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</si>
  <si>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</si>
  <si>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</si>
  <si>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</si>
  <si>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</si>
  <si>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</si>
  <si>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</si>
  <si>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</si>
  <si>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</si>
  <si>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</si>
  <si>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</si>
  <si>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</si>
  <si>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</si>
  <si>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</si>
  <si>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</si>
  <si>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</si>
  <si>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</si>
  <si>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</si>
  <si>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</si>
  <si>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</si>
  <si>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</si>
  <si>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</si>
  <si>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</si>
  <si>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</si>
  <si>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</si>
  <si>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</si>
  <si>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</si>
  <si>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</si>
  <si>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</si>
  <si>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</si>
  <si>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</si>
  <si>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</si>
  <si>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</si>
  <si>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</si>
  <si>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</si>
  <si>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</si>
  <si>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</si>
  <si>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</si>
  <si>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</si>
  <si>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</si>
  <si>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</si>
  <si>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</si>
  <si>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</si>
  <si>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</si>
  <si>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</si>
  <si>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</si>
  <si>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</si>
  <si>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</si>
  <si>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</si>
  <si>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</si>
  <si>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</si>
  <si>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</si>
  <si>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</si>
  <si>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</si>
  <si>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</si>
  <si>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</si>
  <si>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</si>
  <si>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</si>
  <si>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</si>
  <si>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</si>
  <si>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</si>
  <si>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</si>
  <si>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</si>
  <si>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</si>
  <si>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</si>
  <si>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</si>
  <si>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</si>
  <si>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</si>
  <si>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</si>
  <si>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</si>
  <si>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</si>
  <si>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</si>
  <si>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</si>
  <si>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</si>
  <si>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</si>
  <si>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</si>
  <si>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</si>
  <si>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</si>
  <si>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</si>
  <si>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</si>
  <si>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</si>
  <si>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</si>
  <si>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</si>
  <si>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</si>
  <si>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</si>
  <si>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</si>
  <si>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</si>
  <si>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</si>
  <si>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</si>
  <si>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</si>
  <si>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</si>
  <si>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</si>
  <si>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</si>
  <si>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</si>
  <si>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</si>
  <si>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</si>
  <si>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</si>
  <si>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</si>
  <si>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</si>
  <si>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</si>
  <si>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</si>
  <si>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</si>
  <si>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</si>
  <si>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</si>
  <si>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</si>
  <si>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</si>
  <si>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</si>
  <si>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</si>
  <si>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</si>
  <si>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</si>
  <si>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</si>
  <si>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10.19</t>
  </si>
  <si>
    <t>▲ 3.16</t>
  </si>
  <si>
    <t>水道事業会計</t>
  </si>
  <si>
    <t>一般会計</t>
  </si>
  <si>
    <t>公共下水道事業会計</t>
  </si>
  <si>
    <t>国民健康保険特別会計</t>
  </si>
  <si>
    <t>介護保険特別会計</t>
  </si>
  <si>
    <t>後期高齢者医療特別会計</t>
  </si>
  <si>
    <t>仙南夜間初期急患センター事業特別会計</t>
  </si>
  <si>
    <t>地方卸売市場事業特別会計</t>
  </si>
  <si>
    <t>その他会計（赤字）</t>
  </si>
  <si>
    <t>その他会計（黒字）</t>
  </si>
  <si>
    <t>R01</t>
    <phoneticPr fontId="5"/>
  </si>
  <si>
    <t>R02</t>
    <phoneticPr fontId="5"/>
  </si>
  <si>
    <t>R03</t>
    <phoneticPr fontId="5"/>
  </si>
  <si>
    <t>R04</t>
    <phoneticPr fontId="5"/>
  </si>
  <si>
    <t>R05</t>
    <phoneticPr fontId="5"/>
  </si>
  <si>
    <t>公共施設等整備基金</t>
    <rPh sb="0" eb="9">
      <t>コウキョウシセツトウセイビキキン</t>
    </rPh>
    <phoneticPr fontId="5"/>
  </si>
  <si>
    <t>スポーツ振興基金</t>
    <rPh sb="4" eb="8">
      <t>シンコウキキン</t>
    </rPh>
    <phoneticPr fontId="5"/>
  </si>
  <si>
    <t>長寿社会対策基金</t>
    <rPh sb="0" eb="4">
      <t>チョウジュシャカイ</t>
    </rPh>
    <rPh sb="4" eb="8">
      <t>タイサクキキン</t>
    </rPh>
    <phoneticPr fontId="5"/>
  </si>
  <si>
    <t>森林環境譲与税基金</t>
    <rPh sb="0" eb="7">
      <t>シンリンカンキョウジョウヨゼイ</t>
    </rPh>
    <rPh sb="7" eb="9">
      <t>キキン</t>
    </rPh>
    <phoneticPr fontId="5"/>
  </si>
  <si>
    <t>教育振興慈愛基金</t>
    <rPh sb="0" eb="4">
      <t>キョウイクシンコウ</t>
    </rPh>
    <rPh sb="4" eb="8">
      <t>ジアイキキン</t>
    </rPh>
    <phoneticPr fontId="5"/>
  </si>
  <si>
    <t>まちづくりオーガ</t>
  </si>
  <si>
    <t>-</t>
    <phoneticPr fontId="2"/>
  </si>
  <si>
    <t>仙南地域広域行政事務組合</t>
    <rPh sb="0" eb="2">
      <t>センナン</t>
    </rPh>
    <rPh sb="2" eb="8">
      <t>チイキコウイキギョウセイ</t>
    </rPh>
    <rPh sb="8" eb="12">
      <t>ジムクミアイ</t>
    </rPh>
    <phoneticPr fontId="2"/>
  </si>
  <si>
    <t>みやぎ県南中核病院企業団</t>
    <rPh sb="3" eb="5">
      <t>ケンナン</t>
    </rPh>
    <rPh sb="5" eb="9">
      <t>チュウカクビョウイン</t>
    </rPh>
    <rPh sb="9" eb="12">
      <t>キギョウダン</t>
    </rPh>
    <phoneticPr fontId="2"/>
  </si>
  <si>
    <t>宮城県市町村非常勤消防団員補償報償組合</t>
    <rPh sb="0" eb="3">
      <t>ミヤギケン</t>
    </rPh>
    <rPh sb="3" eb="6">
      <t>シチョウソン</t>
    </rPh>
    <rPh sb="6" eb="9">
      <t>ヒジョウキン</t>
    </rPh>
    <rPh sb="9" eb="13">
      <t>ショウボウダンイン</t>
    </rPh>
    <rPh sb="13" eb="17">
      <t>ホショウホウショウ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</si>
  <si>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</si>
  <si>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8">
      <t>コウキコウレイシャ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</si>
  <si>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</si>
  <si>
    <t>宮城県市町村職員退職手当組合</t>
    <rPh sb="0" eb="3">
      <t>ミヤギケン</t>
    </rPh>
    <rPh sb="3" eb="6">
      <t>シチョウソン</t>
    </rPh>
    <rPh sb="6" eb="8">
      <t>ショクイン</t>
    </rPh>
    <rPh sb="8" eb="14">
      <t>タイショクテアテクミアイ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</si>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</sst>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51264</c:v>
                </c:pt>
                <c:pt idx="1">
                  <c:v>52068</c:v>
                </c:pt>
                <c:pt idx="2">
                  <c:v>47161</c:v>
                </c:pt>
                <c:pt idx="3">
                  <c:v>43423</c:v>
                </c:pt>
                <c:pt idx="4">
                  <c:v>45265</c:v>
                </c:pt>
              </c:numCache>
            </c:numRef>
          </c:val>
          <c:smooth val="0"/>
          <c:extLst>
            <c:ext xmlns:c16="http://schemas.microsoft.com/office/drawing/2014/chart" uri="{C3380CC4-5D6E-409C-BE32-E72D297353CC}">
              <c16:uniqueId val="{00000000-0A79-4F54-8EA9-E580BD3BE1A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71082</c:v>
                </c:pt>
                <c:pt idx="1">
                  <c:v>72829</c:v>
                </c:pt>
                <c:pt idx="2">
                  <c:v>74336</c:v>
                </c:pt>
                <c:pt idx="3">
                  <c:v>30982</c:v>
                </c:pt>
                <c:pt idx="4">
                  <c:v>24269</c:v>
                </c:pt>
              </c:numCache>
            </c:numRef>
          </c:val>
          <c:smooth val="0"/>
          <c:extLst>
            <c:ext xmlns:c16="http://schemas.microsoft.com/office/drawing/2014/chart" uri="{C3380CC4-5D6E-409C-BE32-E72D297353CC}">
              <c16:uniqueId val="{00000001-0A79-4F54-8EA9-E580BD3BE1A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8.2799999999999994</c:v>
                </c:pt>
                <c:pt idx="1">
                  <c:v>4.79</c:v>
                </c:pt>
                <c:pt idx="2">
                  <c:v>6.33</c:v>
                </c:pt>
                <c:pt idx="3">
                  <c:v>7.07</c:v>
                </c:pt>
                <c:pt idx="4">
                  <c:v>10.5</c:v>
                </c:pt>
              </c:numCache>
            </c:numRef>
          </c:val>
          <c:extLst>
            <c:ext xmlns:c16="http://schemas.microsoft.com/office/drawing/2014/chart" uri="{C3380CC4-5D6E-409C-BE32-E72D297353CC}">
              <c16:uniqueId val="{00000000-4D55-409A-A29E-E8AFB93911E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29.97</c:v>
                </c:pt>
                <c:pt idx="1">
                  <c:v>34.56</c:v>
                </c:pt>
                <c:pt idx="2">
                  <c:v>40.380000000000003</c:v>
                </c:pt>
                <c:pt idx="3">
                  <c:v>47.79</c:v>
                </c:pt>
                <c:pt idx="4">
                  <c:v>51.45</c:v>
                </c:pt>
              </c:numCache>
            </c:numRef>
          </c:val>
          <c:extLst>
            <c:ext xmlns:c16="http://schemas.microsoft.com/office/drawing/2014/chart" uri="{C3380CC4-5D6E-409C-BE32-E72D297353CC}">
              <c16:uniqueId val="{00000001-4D55-409A-A29E-E8AFB93911E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-10.19</c:v>
                </c:pt>
                <c:pt idx="1">
                  <c:v>-3.16</c:v>
                </c:pt>
                <c:pt idx="2">
                  <c:v>7.13</c:v>
                </c:pt>
                <c:pt idx="3">
                  <c:v>3.05</c:v>
                </c:pt>
                <c:pt idx="4">
                  <c:v>3.68</c:v>
                </c:pt>
              </c:numCache>
            </c:numRef>
          </c:val>
          <c:smooth val="0"/>
          <c:extLst>
            <c:ext xmlns:c16="http://schemas.microsoft.com/office/drawing/2014/chart" uri="{C3380CC4-5D6E-409C-BE32-E72D297353CC}">
              <c16:uniqueId val="{00000002-4D55-409A-A29E-E8AFB93911E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0.1</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804-4406-8CA9-73CBDD6A780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804-4406-8CA9-73CBDD6A780F}"/>
            </c:ext>
          </c:extLst>
        </c:ser>
        <c:ser>
          <c:idx val="2"/>
          <c:order val="2"/>
          <c:tx>
            <c:strRef>
              <c:f>データシート!$A$29</c:f>
              <c:strCache>
                <c:ptCount val="1"/>
                <c:pt idx="0">
                  <c:v>地方卸売市場事業特別会計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2-0804-4406-8CA9-73CBDD6A780F}"/>
            </c:ext>
          </c:extLst>
        </c:ser>
        <c:ser>
          <c:idx val="3"/>
          <c:order val="3"/>
          <c:tx>
            <c:strRef>
              <c:f>データシート!$A$30</c:f>
              <c:strCache>
                <c:ptCount val="1"/>
                <c:pt idx="0">
                  <c:v>仙南夜間初期急患センター事業特別会計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0.04</c:v>
                </c:pt>
                <c:pt idx="2">
                  <c:v>#N/A</c:v>
                </c:pt>
                <c:pt idx="3">
                  <c:v>0.08</c:v>
                </c:pt>
                <c:pt idx="4">
                  <c:v>#N/A</c:v>
                </c:pt>
                <c:pt idx="5">
                  <c:v>0.05</c:v>
                </c:pt>
                <c:pt idx="6">
                  <c:v>#N/A</c:v>
                </c:pt>
                <c:pt idx="7">
                  <c:v>0.11</c:v>
                </c:pt>
                <c:pt idx="8">
                  <c:v>#N/A</c:v>
                </c:pt>
                <c:pt idx="9">
                  <c:v>0.06</c:v>
                </c:pt>
              </c:numCache>
            </c:numRef>
          </c:val>
          <c:extLst>
            <c:ext xmlns:c16="http://schemas.microsoft.com/office/drawing/2014/chart" uri="{C3380CC4-5D6E-409C-BE32-E72D297353CC}">
              <c16:uniqueId val="{00000003-0804-4406-8CA9-73CBDD6A780F}"/>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0.06</c:v>
                </c:pt>
                <c:pt idx="2">
                  <c:v>#N/A</c:v>
                </c:pt>
                <c:pt idx="3">
                  <c:v>0.12</c:v>
                </c:pt>
                <c:pt idx="4">
                  <c:v>#N/A</c:v>
                </c:pt>
                <c:pt idx="5">
                  <c:v>0.12</c:v>
                </c:pt>
                <c:pt idx="6">
                  <c:v>#N/A</c:v>
                </c:pt>
                <c:pt idx="7">
                  <c:v>0.13</c:v>
                </c:pt>
                <c:pt idx="8">
                  <c:v>#N/A</c:v>
                </c:pt>
                <c:pt idx="9">
                  <c:v>0.11</c:v>
                </c:pt>
              </c:numCache>
            </c:numRef>
          </c:val>
          <c:extLst>
            <c:ext xmlns:c16="http://schemas.microsoft.com/office/drawing/2014/chart" uri="{C3380CC4-5D6E-409C-BE32-E72D297353CC}">
              <c16:uniqueId val="{00000004-0804-4406-8CA9-73CBDD6A780F}"/>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1.87</c:v>
                </c:pt>
                <c:pt idx="2">
                  <c:v>#N/A</c:v>
                </c:pt>
                <c:pt idx="3">
                  <c:v>0.61</c:v>
                </c:pt>
                <c:pt idx="4">
                  <c:v>#N/A</c:v>
                </c:pt>
                <c:pt idx="5">
                  <c:v>0.53</c:v>
                </c:pt>
                <c:pt idx="6">
                  <c:v>#N/A</c:v>
                </c:pt>
                <c:pt idx="7">
                  <c:v>0.57999999999999996</c:v>
                </c:pt>
                <c:pt idx="8">
                  <c:v>#N/A</c:v>
                </c:pt>
                <c:pt idx="9">
                  <c:v>0.5</c:v>
                </c:pt>
              </c:numCache>
            </c:numRef>
          </c:val>
          <c:extLst>
            <c:ext xmlns:c16="http://schemas.microsoft.com/office/drawing/2014/chart" uri="{C3380CC4-5D6E-409C-BE32-E72D297353CC}">
              <c16:uniqueId val="{00000005-0804-4406-8CA9-73CBDD6A780F}"/>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0.63</c:v>
                </c:pt>
                <c:pt idx="2">
                  <c:v>#N/A</c:v>
                </c:pt>
                <c:pt idx="3">
                  <c:v>0.64</c:v>
                </c:pt>
                <c:pt idx="4">
                  <c:v>#N/A</c:v>
                </c:pt>
                <c:pt idx="5">
                  <c:v>0.76</c:v>
                </c:pt>
                <c:pt idx="6">
                  <c:v>#N/A</c:v>
                </c:pt>
                <c:pt idx="7">
                  <c:v>0.55000000000000004</c:v>
                </c:pt>
                <c:pt idx="8">
                  <c:v>#N/A</c:v>
                </c:pt>
                <c:pt idx="9">
                  <c:v>0.61</c:v>
                </c:pt>
              </c:numCache>
            </c:numRef>
          </c:val>
          <c:extLst>
            <c:ext xmlns:c16="http://schemas.microsoft.com/office/drawing/2014/chart" uri="{C3380CC4-5D6E-409C-BE32-E72D297353CC}">
              <c16:uniqueId val="{00000006-0804-4406-8CA9-73CBDD6A780F}"/>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0</c:v>
                </c:pt>
                <c:pt idx="1">
                  <c:v>0</c:v>
                </c:pt>
                <c:pt idx="2">
                  <c:v>#N/A</c:v>
                </c:pt>
                <c:pt idx="3">
                  <c:v>2.68</c:v>
                </c:pt>
                <c:pt idx="4">
                  <c:v>#N/A</c:v>
                </c:pt>
                <c:pt idx="5">
                  <c:v>3.56</c:v>
                </c:pt>
                <c:pt idx="6">
                  <c:v>#N/A</c:v>
                </c:pt>
                <c:pt idx="7">
                  <c:v>4.71</c:v>
                </c:pt>
                <c:pt idx="8">
                  <c:v>#N/A</c:v>
                </c:pt>
                <c:pt idx="9">
                  <c:v>6.16</c:v>
                </c:pt>
              </c:numCache>
            </c:numRef>
          </c:val>
          <c:extLst>
            <c:ext xmlns:c16="http://schemas.microsoft.com/office/drawing/2014/chart" uri="{C3380CC4-5D6E-409C-BE32-E72D297353CC}">
              <c16:uniqueId val="{00000007-0804-4406-8CA9-73CBDD6A780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8.23</c:v>
                </c:pt>
                <c:pt idx="2">
                  <c:v>#N/A</c:v>
                </c:pt>
                <c:pt idx="3">
                  <c:v>4.7</c:v>
                </c:pt>
                <c:pt idx="4">
                  <c:v>#N/A</c:v>
                </c:pt>
                <c:pt idx="5">
                  <c:v>6.27</c:v>
                </c:pt>
                <c:pt idx="6">
                  <c:v>#N/A</c:v>
                </c:pt>
                <c:pt idx="7">
                  <c:v>6.95</c:v>
                </c:pt>
                <c:pt idx="8">
                  <c:v>#N/A</c:v>
                </c:pt>
                <c:pt idx="9">
                  <c:v>10.42</c:v>
                </c:pt>
              </c:numCache>
            </c:numRef>
          </c:val>
          <c:extLst>
            <c:ext xmlns:c16="http://schemas.microsoft.com/office/drawing/2014/chart" uri="{C3380CC4-5D6E-409C-BE32-E72D297353CC}">
              <c16:uniqueId val="{00000008-0804-4406-8CA9-73CBDD6A780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22.44</c:v>
                </c:pt>
                <c:pt idx="2">
                  <c:v>#N/A</c:v>
                </c:pt>
                <c:pt idx="3">
                  <c:v>22.34</c:v>
                </c:pt>
                <c:pt idx="4">
                  <c:v>#N/A</c:v>
                </c:pt>
                <c:pt idx="5">
                  <c:v>21.25</c:v>
                </c:pt>
                <c:pt idx="6">
                  <c:v>#N/A</c:v>
                </c:pt>
                <c:pt idx="7">
                  <c:v>22.04</c:v>
                </c:pt>
                <c:pt idx="8">
                  <c:v>#N/A</c:v>
                </c:pt>
                <c:pt idx="9">
                  <c:v>21.88</c:v>
                </c:pt>
              </c:numCache>
            </c:numRef>
          </c:val>
          <c:extLst>
            <c:ext xmlns:c16="http://schemas.microsoft.com/office/drawing/2014/chart" uri="{C3380CC4-5D6E-409C-BE32-E72D297353CC}">
              <c16:uniqueId val="{00000009-0804-4406-8CA9-73CBDD6A780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892</c:v>
                </c:pt>
                <c:pt idx="5">
                  <c:v>869</c:v>
                </c:pt>
                <c:pt idx="8">
                  <c:v>849</c:v>
                </c:pt>
                <c:pt idx="11">
                  <c:v>852</c:v>
                </c:pt>
                <c:pt idx="14">
                  <c:v>864</c:v>
                </c:pt>
              </c:numCache>
            </c:numRef>
          </c:val>
          <c:extLst>
            <c:ext xmlns:c16="http://schemas.microsoft.com/office/drawing/2014/chart" uri="{C3380CC4-5D6E-409C-BE32-E72D297353CC}">
              <c16:uniqueId val="{00000000-E4A8-4355-8FB2-6B3092ECDC8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4A8-4355-8FB2-6B3092ECDC8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4A8-4355-8FB2-6B3092ECDC8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256</c:v>
                </c:pt>
                <c:pt idx="3">
                  <c:v>264</c:v>
                </c:pt>
                <c:pt idx="6">
                  <c:v>272</c:v>
                </c:pt>
                <c:pt idx="9">
                  <c:v>265</c:v>
                </c:pt>
                <c:pt idx="12">
                  <c:v>266</c:v>
                </c:pt>
              </c:numCache>
            </c:numRef>
          </c:val>
          <c:extLst>
            <c:ext xmlns:c16="http://schemas.microsoft.com/office/drawing/2014/chart" uri="{C3380CC4-5D6E-409C-BE32-E72D297353CC}">
              <c16:uniqueId val="{00000003-E4A8-4355-8FB2-6B3092ECDC8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147</c:v>
                </c:pt>
                <c:pt idx="3">
                  <c:v>164</c:v>
                </c:pt>
                <c:pt idx="6">
                  <c:v>153</c:v>
                </c:pt>
                <c:pt idx="9">
                  <c:v>148</c:v>
                </c:pt>
                <c:pt idx="12">
                  <c:v>196</c:v>
                </c:pt>
              </c:numCache>
            </c:numRef>
          </c:val>
          <c:extLst>
            <c:ext xmlns:c16="http://schemas.microsoft.com/office/drawing/2014/chart" uri="{C3380CC4-5D6E-409C-BE32-E72D297353CC}">
              <c16:uniqueId val="{00000004-E4A8-4355-8FB2-6B3092ECDC8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4A8-4355-8FB2-6B3092ECDC8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4A8-4355-8FB2-6B3092ECDC8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470</c:v>
                </c:pt>
                <c:pt idx="3">
                  <c:v>453</c:v>
                </c:pt>
                <c:pt idx="6">
                  <c:v>504</c:v>
                </c:pt>
                <c:pt idx="9">
                  <c:v>609</c:v>
                </c:pt>
                <c:pt idx="12">
                  <c:v>636</c:v>
                </c:pt>
              </c:numCache>
            </c:numRef>
          </c:val>
          <c:extLst>
            <c:ext xmlns:c16="http://schemas.microsoft.com/office/drawing/2014/chart" uri="{C3380CC4-5D6E-409C-BE32-E72D297353CC}">
              <c16:uniqueId val="{00000007-E4A8-4355-8FB2-6B3092ECDC8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-19</c:v>
                </c:pt>
                <c:pt idx="2">
                  <c:v>#N/A</c:v>
                </c:pt>
                <c:pt idx="3">
                  <c:v>#N/A</c:v>
                </c:pt>
                <c:pt idx="4">
                  <c:v>12</c:v>
                </c:pt>
                <c:pt idx="5">
                  <c:v>#N/A</c:v>
                </c:pt>
                <c:pt idx="6">
                  <c:v>#N/A</c:v>
                </c:pt>
                <c:pt idx="7">
                  <c:v>80</c:v>
                </c:pt>
                <c:pt idx="8">
                  <c:v>#N/A</c:v>
                </c:pt>
                <c:pt idx="9">
                  <c:v>#N/A</c:v>
                </c:pt>
                <c:pt idx="10">
                  <c:v>170</c:v>
                </c:pt>
                <c:pt idx="11">
                  <c:v>#N/A</c:v>
                </c:pt>
                <c:pt idx="12">
                  <c:v>#N/A</c:v>
                </c:pt>
                <c:pt idx="13">
                  <c:v>234</c:v>
                </c:pt>
                <c:pt idx="14">
                  <c:v>#N/A</c:v>
                </c:pt>
              </c:numCache>
            </c:numRef>
          </c:val>
          <c:smooth val="0"/>
          <c:extLst>
            <c:ext xmlns:c16="http://schemas.microsoft.com/office/drawing/2014/chart" uri="{C3380CC4-5D6E-409C-BE32-E72D297353CC}">
              <c16:uniqueId val="{00000008-E4A8-4355-8FB2-6B3092ECDC8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8529</c:v>
                </c:pt>
                <c:pt idx="5">
                  <c:v>8604</c:v>
                </c:pt>
                <c:pt idx="8">
                  <c:v>8692</c:v>
                </c:pt>
                <c:pt idx="11">
                  <c:v>8353</c:v>
                </c:pt>
                <c:pt idx="14">
                  <c:v>7843</c:v>
                </c:pt>
              </c:numCache>
            </c:numRef>
          </c:val>
          <c:extLst>
            <c:ext xmlns:c16="http://schemas.microsoft.com/office/drawing/2014/chart" uri="{C3380CC4-5D6E-409C-BE32-E72D297353CC}">
              <c16:uniqueId val="{00000000-6E6D-4E91-B1CE-823A2CF7606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1502</c:v>
                </c:pt>
                <c:pt idx="5">
                  <c:v>2017</c:v>
                </c:pt>
                <c:pt idx="8">
                  <c:v>2406</c:v>
                </c:pt>
                <c:pt idx="11">
                  <c:v>2338</c:v>
                </c:pt>
                <c:pt idx="14">
                  <c:v>1804</c:v>
                </c:pt>
              </c:numCache>
            </c:numRef>
          </c:val>
          <c:extLst>
            <c:ext xmlns:c16="http://schemas.microsoft.com/office/drawing/2014/chart" uri="{C3380CC4-5D6E-409C-BE32-E72D297353CC}">
              <c16:uniqueId val="{00000001-6E6D-4E91-B1CE-823A2CF7606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3039</c:v>
                </c:pt>
                <c:pt idx="5">
                  <c:v>3236</c:v>
                </c:pt>
                <c:pt idx="8">
                  <c:v>3860</c:v>
                </c:pt>
                <c:pt idx="11">
                  <c:v>4544</c:v>
                </c:pt>
                <c:pt idx="14">
                  <c:v>4756</c:v>
                </c:pt>
              </c:numCache>
            </c:numRef>
          </c:val>
          <c:extLst>
            <c:ext xmlns:c16="http://schemas.microsoft.com/office/drawing/2014/chart" uri="{C3380CC4-5D6E-409C-BE32-E72D297353CC}">
              <c16:uniqueId val="{00000002-6E6D-4E91-B1CE-823A2CF7606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339</c:v>
                </c:pt>
                <c:pt idx="3">
                  <c:v>242</c:v>
                </c:pt>
                <c:pt idx="6">
                  <c:v>0</c:v>
                </c:pt>
                <c:pt idx="9">
                  <c:v>0</c:v>
                </c:pt>
                <c:pt idx="12">
                  <c:v>0</c:v>
                </c:pt>
              </c:numCache>
            </c:numRef>
          </c:val>
          <c:extLst>
            <c:ext xmlns:c16="http://schemas.microsoft.com/office/drawing/2014/chart" uri="{C3380CC4-5D6E-409C-BE32-E72D297353CC}">
              <c16:uniqueId val="{00000003-6E6D-4E91-B1CE-823A2CF7606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E6D-4E91-B1CE-823A2CF7606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E6D-4E91-B1CE-823A2CF7606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821</c:v>
                </c:pt>
                <c:pt idx="3">
                  <c:v>832</c:v>
                </c:pt>
                <c:pt idx="6">
                  <c:v>810</c:v>
                </c:pt>
                <c:pt idx="9">
                  <c:v>811</c:v>
                </c:pt>
                <c:pt idx="12">
                  <c:v>794</c:v>
                </c:pt>
              </c:numCache>
            </c:numRef>
          </c:val>
          <c:extLst>
            <c:ext xmlns:c16="http://schemas.microsoft.com/office/drawing/2014/chart" uri="{C3380CC4-5D6E-409C-BE32-E72D297353CC}">
              <c16:uniqueId val="{00000006-6E6D-4E91-B1CE-823A2CF7606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4640</c:v>
                </c:pt>
                <c:pt idx="3">
                  <c:v>4304</c:v>
                </c:pt>
                <c:pt idx="6">
                  <c:v>3965</c:v>
                </c:pt>
                <c:pt idx="9">
                  <c:v>3638</c:v>
                </c:pt>
                <c:pt idx="12">
                  <c:v>3369</c:v>
                </c:pt>
              </c:numCache>
            </c:numRef>
          </c:val>
          <c:extLst>
            <c:ext xmlns:c16="http://schemas.microsoft.com/office/drawing/2014/chart" uri="{C3380CC4-5D6E-409C-BE32-E72D297353CC}">
              <c16:uniqueId val="{00000007-6E6D-4E91-B1CE-823A2CF7606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1876</c:v>
                </c:pt>
                <c:pt idx="3">
                  <c:v>2715</c:v>
                </c:pt>
                <c:pt idx="6">
                  <c:v>2555</c:v>
                </c:pt>
                <c:pt idx="9">
                  <c:v>2472</c:v>
                </c:pt>
                <c:pt idx="12">
                  <c:v>2363</c:v>
                </c:pt>
              </c:numCache>
            </c:numRef>
          </c:val>
          <c:extLst>
            <c:ext xmlns:c16="http://schemas.microsoft.com/office/drawing/2014/chart" uri="{C3380CC4-5D6E-409C-BE32-E72D297353CC}">
              <c16:uniqueId val="{00000008-6E6D-4E91-B1CE-823A2CF7606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E6D-4E91-B1CE-823A2CF7606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7379</c:v>
                </c:pt>
                <c:pt idx="3">
                  <c:v>8376</c:v>
                </c:pt>
                <c:pt idx="6">
                  <c:v>8739</c:v>
                </c:pt>
                <c:pt idx="9">
                  <c:v>8243</c:v>
                </c:pt>
                <c:pt idx="12">
                  <c:v>7699</c:v>
                </c:pt>
              </c:numCache>
            </c:numRef>
          </c:val>
          <c:extLst>
            <c:ext xmlns:c16="http://schemas.microsoft.com/office/drawing/2014/chart" uri="{C3380CC4-5D6E-409C-BE32-E72D297353CC}">
              <c16:uniqueId val="{0000000A-6E6D-4E91-B1CE-823A2CF7606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1986</c:v>
                </c:pt>
                <c:pt idx="2">
                  <c:v>#N/A</c:v>
                </c:pt>
                <c:pt idx="3">
                  <c:v>#N/A</c:v>
                </c:pt>
                <c:pt idx="4">
                  <c:v>2612</c:v>
                </c:pt>
                <c:pt idx="5">
                  <c:v>#N/A</c:v>
                </c:pt>
                <c:pt idx="6">
                  <c:v>#N/A</c:v>
                </c:pt>
                <c:pt idx="7">
                  <c:v>1111</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E6D-4E91-B1CE-823A2CF7606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2260</c:v>
                </c:pt>
                <c:pt idx="1">
                  <c:v>2642</c:v>
                </c:pt>
                <c:pt idx="2">
                  <c:v>2899</c:v>
                </c:pt>
              </c:numCache>
            </c:numRef>
          </c:val>
          <c:extLst>
            <c:ext xmlns:c16="http://schemas.microsoft.com/office/drawing/2014/chart" uri="{C3380CC4-5D6E-409C-BE32-E72D297353CC}">
              <c16:uniqueId val="{00000000-D9A2-40D2-B80A-002B17FB2DE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27</c:v>
                </c:pt>
                <c:pt idx="1">
                  <c:v>27</c:v>
                </c:pt>
                <c:pt idx="2">
                  <c:v>74</c:v>
                </c:pt>
              </c:numCache>
            </c:numRef>
          </c:val>
          <c:extLst>
            <c:ext xmlns:c16="http://schemas.microsoft.com/office/drawing/2014/chart" uri="{C3380CC4-5D6E-409C-BE32-E72D297353CC}">
              <c16:uniqueId val="{00000001-D9A2-40D2-B80A-002B17FB2DE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519</c:v>
                </c:pt>
                <c:pt idx="1">
                  <c:v>803</c:v>
                </c:pt>
                <c:pt idx="2">
                  <c:v>635</c:v>
                </c:pt>
              </c:numCache>
            </c:numRef>
          </c:val>
          <c:extLst>
            <c:ext xmlns:c16="http://schemas.microsoft.com/office/drawing/2014/chart" uri="{C3380CC4-5D6E-409C-BE32-E72D297353CC}">
              <c16:uniqueId val="{00000002-D9A2-40D2-B80A-002B17FB2DE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令和元年度の学校給食センター整備事業・令和２年度の保育所建設事業の元金償還開始により元利償還金が増加したことが分子の増に大きく影響している。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満期一括償還を行っていない。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施設の更新・大規模修繕が続いたことにより、地方債現在高は依然として高い状況であるものの、令和５年度は地方債の借入を要する事業の減少により、償還額が借入額を大きく上回り地方債現在高が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また、町税や地方交付税・各種交付金の増やふるさと寄附金が多額な状況となり、財政調整基金からの繰入を行わなかったこと及び基金積立を行ったことにより、充当可能基金が増加したため分子が減少したものと考えられる。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宮城県大河原町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税の堅調な伸びや地方交付税・各種交付金の増額、ふるさと寄附金が多額となったこと等により、財政調整基金の取り崩しをしなかった。また、年度途中の財政状況を勘案し、減債基金へと積立を行ったことにより、前年度末と比較し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入に余剰が生じていることから、財政調整基金の取り崩しをせず、減債基金に積立を行ったことにより基金残高は増加している。要因としては、ふるさと寄附金によるところが大きく、過去最大の基金総額となっている。財政調整基金については、引き続き想定される物価高騰や公共施設の老朽化対策、また本格化している白石川右岸河川敷等整備事業等の財政需要への対応や災害等の緊急時に迅速な対応ができるよう、適切な残高を確保していく。また、特定目的基金においては、設置条例に基づいた活用に努めるとともに、時代や財政事情に沿った運用へ最適化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　公共施設等の更新、改修及び除却に充てることを目的とする。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スポーツ振興基金　　スポーツの普及及び振興を図るために要する経費に充てることを目的とする。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　　地域における福祉活動の促進、快適な生活環境の形成等、高齢化社会に対応した施策に充てることを目的とする。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　森林環境譲与税のために設置。森林の整備及びその促進に関する施策に要する経費に充てることを目的とする。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教育振興慈愛基金　　青少年の健全育成及び教育の振興に寄与する事業に充てることを目的とする。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　大河原中学校校舎裏屋外環境整備工事費へ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百万円、舗装補修工事費へ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百万円等、各施設整備に充当するため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百万円の取り崩しを行ったため、基金残高が減少した。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　森林環境譲与税の交付により、４百万円の積立を行ったことから残高が増加した。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長寿社会対策基金・スポーツ振興基金・教育振興慈愛基金については、それぞれ目的に沿った事業に充当したことにより減となっている。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公共施設等整備基金については、今後も小学校の大規模修繕や、集会所の更新（集約化）への充当を予定している。公共施設等総合管理計画や個別施設計画を活用しながら、計画的な積立と活用を図る。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他の基金については、基金の目的に応じた活用をするとともに、ポストコロナを契機に変化している行政需要に対応できるよう運用方法等を最適化していく。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町税や地方交付税・各種交付金の増、ふるさと寄附金が多額となったこと等により取り崩しをせず、決算積立で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百万円、利子積立７百万円を行ったことで残高は増加している。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年度のみやぎ県南中核病院開設以降、基金残高は減少傾向となり、また東日本大震災や令和元年度台風第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号等、災害対応でも基金を多く取り崩し対応してきた。令和３年度以降、ふるさと寄附金が多額となり、歳入の余剰分を財政調整基金へ積み立てていることから増加している。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社会情勢や経済状況に応じて迅速な対応が求められる際の、財源調整機能を有する基金であることから、計画的な基金の活用が求められる。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以降、ふるさと寄附金が多額となっていることにより増加しているものの、ふるさと寄附金は経常的に見込める歳入ではないことから、増額分を今後予定している重点事業を中心に有効に活用しながらも、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億円は最低限と考え、災害発生時も余裕を持った対応が可能となる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億円を一応の基準とし残高の確保に努めていく。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令和５年度では、普通交付税の再算定にて措置された臨時財政対策債償還基金費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百万円及び年度途中での歳入の余剰分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百万円の基金積立を行ったことにより増額となった。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近年施設の更新及び大規模改修が続いたことにより公債費が増大しており、金利も上昇傾向であることから、今後は減債基金への積立・取り崩しを行い繰上（一括）償還等を行っていく。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社会情勢や財政状況を踏まえながら、有効に活用し財政負担の軽減を図っていければと考えている。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23,531
23,363
24.99
11,631,056
11,029,677
591,493
5,635,341
7,699,105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都市部や近隣県にアクセスしやすい立地であり、少子化の状況でも比較的人口減少が緩やかであることや、立地を生かした企業誘致等により税収は安定</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している。また、懸念された原油価格・物価高騰の影響による減収も見受けられず堅調を維持しており、全国平均・県内平均を上回る財政力指数となっている。</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ただ</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類似団体平均と比較すると低い水準にあることから、引き続き町税等の収入確保に努める。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159455</xdr:rowOff>
    </xdr:from>
    <xdr:to>
      <xdr:col>23</xdr:col>
      <xdr:colOff>133350</xdr:colOff>
      <xdr:row>43</xdr:row>
      <xdr:rowOff>14817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60355"/>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98372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27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159455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469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55033</xdr:rowOff>
    </xdr:from>
    <xdr:to>
      <xdr:col>19</xdr:col>
      <xdr:colOff>184150</xdr:colOff>
      <xdr:row>42</xdr:row>
      <xdr:rowOff>156633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166810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132645</xdr:rowOff>
    </xdr:from>
    <xdr:to>
      <xdr:col>15</xdr:col>
      <xdr:colOff>82550</xdr:colOff>
      <xdr:row>42</xdr:row>
      <xdr:rowOff>146050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335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132645</xdr:rowOff>
    </xdr:from>
    <xdr:to>
      <xdr:col>11</xdr:col>
      <xdr:colOff>31750</xdr:colOff>
      <xdr:row>42</xdr:row>
      <xdr:rowOff>146050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73335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126594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153405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108655</xdr:rowOff>
    </xdr:from>
    <xdr:to>
      <xdr:col>19</xdr:col>
      <xdr:colOff>184150</xdr:colOff>
      <xdr:row>43</xdr:row>
      <xdr:rowOff>38805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23582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95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81845</xdr:rowOff>
    </xdr:from>
    <xdr:to>
      <xdr:col>11</xdr:col>
      <xdr:colOff>82550</xdr:colOff>
      <xdr:row>43</xdr:row>
      <xdr:rowOff>11995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168222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新規事業に係る採用職員数の増加等に伴う人件費や物件費の増加により、経常的経費が増加している。加えて、過去に行った大規模事業に係る地方債の元金償還も開始しており、経常収支比率は全国平均・宮城県平均を上回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また令和４年度に引き続き、財政状況を考慮し臨時財政対策債の借入を行わなかったため、類似団体平均も大幅に上回る状況となっている。</a:t>
          </a:r>
        </a:p>
        <a:p>
          <a:r>
            <a:rPr kumimoji="1" lang="ja-JP" altLang="en-US" sz="1100">
              <a:latin typeface="ＭＳ Ｐゴシック" panose="020B0600070205080204" pitchFamily="50" charset="-128"/>
              <a:ea typeface="ＭＳ Ｐゴシック" panose="020B0600070205080204" pitchFamily="50" charset="-128"/>
            </a:rPr>
            <a:t>今後も人件費・公債費等の経常経費は増加が見込まれるため、財政運営の硬直化に陥らないよう十分に留意し、優先度を見極め事務事業の計画的な縮小・廃止を図ることで、経常経費の削減に努める。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114935</xdr:rowOff>
    </xdr:from>
    <xdr:to>
      <xdr:col>23</xdr:col>
      <xdr:colOff>133350</xdr:colOff>
      <xdr:row>67</xdr:row>
      <xdr:rowOff>25718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59035"/>
          <a:ext cx="0" cy="145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169245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8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25718</xdr:rowOff>
    </xdr:from>
    <xdr:to>
      <xdr:col>24</xdr:col>
      <xdr:colOff>12700</xdr:colOff>
      <xdr:row>67</xdr:row>
      <xdr:rowOff>25718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1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29862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0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114935</xdr:rowOff>
    </xdr:from>
    <xdr:to>
      <xdr:col>24</xdr:col>
      <xdr:colOff>12700</xdr:colOff>
      <xdr:row>58</xdr:row>
      <xdr:rowOff>114935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5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12700</xdr:rowOff>
    </xdr:from>
    <xdr:to>
      <xdr:col>23</xdr:col>
      <xdr:colOff>133350</xdr:colOff>
      <xdr:row>66</xdr:row>
      <xdr:rowOff>76518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156950"/>
          <a:ext cx="838200" cy="23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25734</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55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9207</xdr:rowOff>
    </xdr:from>
    <xdr:to>
      <xdr:col>23</xdr:col>
      <xdr:colOff>184150</xdr:colOff>
      <xdr:row>63</xdr:row>
      <xdr:rowOff>110807</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33338</xdr:rowOff>
    </xdr:from>
    <xdr:to>
      <xdr:col>19</xdr:col>
      <xdr:colOff>133350</xdr:colOff>
      <xdr:row>65</xdr:row>
      <xdr:rowOff>12700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006138"/>
          <a:ext cx="889000" cy="15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72072</xdr:rowOff>
    </xdr:from>
    <xdr:to>
      <xdr:col>19</xdr:col>
      <xdr:colOff>184150</xdr:colOff>
      <xdr:row>63</xdr:row>
      <xdr:rowOff>2222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12399</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47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27305</xdr:rowOff>
    </xdr:from>
    <xdr:to>
      <xdr:col>15</xdr:col>
      <xdr:colOff>82550</xdr:colOff>
      <xdr:row>64</xdr:row>
      <xdr:rowOff>33338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100010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2222</xdr:rowOff>
    </xdr:from>
    <xdr:to>
      <xdr:col>15</xdr:col>
      <xdr:colOff>133350</xdr:colOff>
      <xdr:row>61</xdr:row>
      <xdr:rowOff>103822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113999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132397</xdr:rowOff>
    </xdr:from>
    <xdr:to>
      <xdr:col>11</xdr:col>
      <xdr:colOff>31750</xdr:colOff>
      <xdr:row>64</xdr:row>
      <xdr:rowOff>27305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933747"/>
          <a:ext cx="8890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150495</xdr:rowOff>
    </xdr:from>
    <xdr:to>
      <xdr:col>11</xdr:col>
      <xdr:colOff>82550</xdr:colOff>
      <xdr:row>63</xdr:row>
      <xdr:rowOff>80645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90822</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145115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0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25718</xdr:rowOff>
    </xdr:from>
    <xdr:to>
      <xdr:col>23</xdr:col>
      <xdr:colOff>184150</xdr:colOff>
      <xdr:row>66</xdr:row>
      <xdr:rowOff>127318</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34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93045</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237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133350</xdr:rowOff>
    </xdr:from>
    <xdr:to>
      <xdr:col>19</xdr:col>
      <xdr:colOff>184150</xdr:colOff>
      <xdr:row>65</xdr:row>
      <xdr:rowOff>63500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153988</xdr:rowOff>
    </xdr:from>
    <xdr:to>
      <xdr:col>15</xdr:col>
      <xdr:colOff>133350</xdr:colOff>
      <xdr:row>64</xdr:row>
      <xdr:rowOff>84138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68915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147955</xdr:rowOff>
    </xdr:from>
    <xdr:to>
      <xdr:col>11</xdr:col>
      <xdr:colOff>82550</xdr:colOff>
      <xdr:row>64</xdr:row>
      <xdr:rowOff>78105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9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62882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035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81597</xdr:rowOff>
    </xdr:from>
    <xdr:to>
      <xdr:col>7</xdr:col>
      <xdr:colOff>31750</xdr:colOff>
      <xdr:row>64</xdr:row>
      <xdr:rowOff>11747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8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167974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969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[191,377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４年度に続きふるさと寄附金が多額な状況となっており、返礼品送付等に係る委託料等の経費についても併せて増額していることから類似団体平均を大幅に上回っていると考えられる。またそのほかにも、白石川右岸河川敷等整備事業に係る委託料等、重点事業に係る物件費も増加している。</a:t>
          </a:r>
        </a:p>
        <a:p>
          <a:r>
            <a:rPr kumimoji="1" lang="ja-JP" altLang="en-US" sz="1100">
              <a:latin typeface="ＭＳ Ｐゴシック" panose="020B0600070205080204" pitchFamily="50" charset="-128"/>
              <a:ea typeface="ＭＳ Ｐゴシック" panose="020B0600070205080204" pitchFamily="50" charset="-128"/>
            </a:rPr>
            <a:t>物価高騰や人件費高騰の影響による需用費や委託料等の増加は続くものと見込まれ、公共施設の老朽化による修繕による物件費・維持補修費の増加も想定されることから、より一層の精査による経費の削減を図るとともに、施設の維持管理については公共施設等総合管理計画及び個別施設計画を有効に活用するなどし改善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150169</xdr:rowOff>
    </xdr:from>
    <xdr:to>
      <xdr:col>23</xdr:col>
      <xdr:colOff>133350</xdr:colOff>
      <xdr:row>87</xdr:row>
      <xdr:rowOff>146345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866169"/>
          <a:ext cx="0" cy="1196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118422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034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146345</xdr:rowOff>
    </xdr:from>
    <xdr:to>
      <xdr:col>24</xdr:col>
      <xdr:colOff>12700</xdr:colOff>
      <xdr:row>87</xdr:row>
      <xdr:rowOff>146345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062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65096</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609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150169</xdr:rowOff>
    </xdr:from>
    <xdr:to>
      <xdr:col>24</xdr:col>
      <xdr:colOff>12700</xdr:colOff>
      <xdr:row>80</xdr:row>
      <xdr:rowOff>150169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86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58750</xdr:rowOff>
    </xdr:from>
    <xdr:to>
      <xdr:col>23</xdr:col>
      <xdr:colOff>133350</xdr:colOff>
      <xdr:row>83</xdr:row>
      <xdr:rowOff>91735</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4289100"/>
          <a:ext cx="838200" cy="3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153798</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38697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137271</xdr:rowOff>
    </xdr:from>
    <xdr:to>
      <xdr:col>23</xdr:col>
      <xdr:colOff>184150</xdr:colOff>
      <xdr:row>82</xdr:row>
      <xdr:rowOff>67421</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24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33443</xdr:rowOff>
    </xdr:from>
    <xdr:to>
      <xdr:col>19</xdr:col>
      <xdr:colOff>133350</xdr:colOff>
      <xdr:row>83</xdr:row>
      <xdr:rowOff>58750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263793"/>
          <a:ext cx="889000" cy="25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138289</xdr:rowOff>
    </xdr:from>
    <xdr:to>
      <xdr:col>19</xdr:col>
      <xdr:colOff>184150</xdr:colOff>
      <xdr:row>82</xdr:row>
      <xdr:rowOff>68439</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402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78616</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3794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138764</xdr:rowOff>
    </xdr:from>
    <xdr:to>
      <xdr:col>15</xdr:col>
      <xdr:colOff>82550</xdr:colOff>
      <xdr:row>83</xdr:row>
      <xdr:rowOff>33443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026214"/>
          <a:ext cx="889000" cy="237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111843</xdr:rowOff>
    </xdr:from>
    <xdr:to>
      <xdr:col>15</xdr:col>
      <xdr:colOff>133350</xdr:colOff>
      <xdr:row>82</xdr:row>
      <xdr:rowOff>41993</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9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52170</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376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78057</xdr:rowOff>
    </xdr:from>
    <xdr:to>
      <xdr:col>11</xdr:col>
      <xdr:colOff>31750</xdr:colOff>
      <xdr:row>81</xdr:row>
      <xdr:rowOff>138764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1447800" y="13965507"/>
          <a:ext cx="889000" cy="60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77524</xdr:rowOff>
    </xdr:from>
    <xdr:to>
      <xdr:col>11</xdr:col>
      <xdr:colOff>82550</xdr:colOff>
      <xdr:row>82</xdr:row>
      <xdr:rowOff>7674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17851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3733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29283</xdr:rowOff>
    </xdr:from>
    <xdr:to>
      <xdr:col>7</xdr:col>
      <xdr:colOff>31750</xdr:colOff>
      <xdr:row>81</xdr:row>
      <xdr:rowOff>130883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16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115660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4003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40935</xdr:rowOff>
    </xdr:from>
    <xdr:to>
      <xdr:col>23</xdr:col>
      <xdr:colOff>184150</xdr:colOff>
      <xdr:row>83</xdr:row>
      <xdr:rowOff>142535</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427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13012</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424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7950</xdr:rowOff>
    </xdr:from>
    <xdr:to>
      <xdr:col>19</xdr:col>
      <xdr:colOff>184150</xdr:colOff>
      <xdr:row>83</xdr:row>
      <xdr:rowOff>109550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423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94327</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432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154093</xdr:rowOff>
    </xdr:from>
    <xdr:to>
      <xdr:col>15</xdr:col>
      <xdr:colOff>133350</xdr:colOff>
      <xdr:row>83</xdr:row>
      <xdr:rowOff>84243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4212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69020</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4299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87964</xdr:rowOff>
    </xdr:from>
    <xdr:to>
      <xdr:col>11</xdr:col>
      <xdr:colOff>82550</xdr:colOff>
      <xdr:row>82</xdr:row>
      <xdr:rowOff>18114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397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2891</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4061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27257</xdr:rowOff>
    </xdr:from>
    <xdr:to>
      <xdr:col>7</xdr:col>
      <xdr:colOff>31750</xdr:colOff>
      <xdr:row>81</xdr:row>
      <xdr:rowOff>128857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391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139034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368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全国町村平均とほぼ同様であるが、類似団体比較では下回っている。</a:t>
          </a:r>
        </a:p>
        <a:p>
          <a:r>
            <a:rPr kumimoji="1" lang="ja-JP" altLang="en-US" sz="1300">
              <a:latin typeface="ＭＳ Ｐゴシック" panose="020B0600070205080204" pitchFamily="50" charset="-128"/>
              <a:ea typeface="ＭＳ Ｐゴシック" panose="020B0600070205080204" pitchFamily="50" charset="-128"/>
            </a:rPr>
            <a:t>定年退職者が重なる年代のピークが過ぎたことから、前年度と同程度の指数となっており、今後も同程度で推移するものと考えられる。</a:t>
          </a:r>
        </a:p>
        <a:p>
          <a:r>
            <a:rPr kumimoji="1" lang="ja-JP" altLang="en-US" sz="1300">
              <a:latin typeface="ＭＳ Ｐゴシック" panose="020B0600070205080204" pitchFamily="50" charset="-128"/>
              <a:ea typeface="ＭＳ Ｐゴシック" panose="020B0600070205080204" pitchFamily="50" charset="-128"/>
            </a:rPr>
            <a:t>引き続き適切な定員管理・給与水準の精査に努めていく。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74084</xdr:rowOff>
    </xdr:from>
    <xdr:to>
      <xdr:col>81</xdr:col>
      <xdr:colOff>44450</xdr:colOff>
      <xdr:row>89</xdr:row>
      <xdr:rowOff>110066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61534"/>
          <a:ext cx="0" cy="14075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160461</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74084</xdr:rowOff>
    </xdr:from>
    <xdr:to>
      <xdr:col>81</xdr:col>
      <xdr:colOff>133350</xdr:colOff>
      <xdr:row>81</xdr:row>
      <xdr:rowOff>74084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85372</xdr:rowOff>
    </xdr:from>
    <xdr:to>
      <xdr:col>81</xdr:col>
      <xdr:colOff>44450</xdr:colOff>
      <xdr:row>85</xdr:row>
      <xdr:rowOff>98778</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465862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58561</xdr:rowOff>
    </xdr:from>
    <xdr:to>
      <xdr:col>77</xdr:col>
      <xdr:colOff>44450</xdr:colOff>
      <xdr:row>85</xdr:row>
      <xdr:rowOff>85372</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463181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115005</xdr:rowOff>
    </xdr:from>
    <xdr:to>
      <xdr:col>77</xdr:col>
      <xdr:colOff>95250</xdr:colOff>
      <xdr:row>86</xdr:row>
      <xdr:rowOff>45155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29932</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774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55739</xdr:rowOff>
    </xdr:from>
    <xdr:to>
      <xdr:col>72</xdr:col>
      <xdr:colOff>203200</xdr:colOff>
      <xdr:row>85</xdr:row>
      <xdr:rowOff>58561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4457539"/>
          <a:ext cx="889000" cy="17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128411</xdr:rowOff>
    </xdr:from>
    <xdr:to>
      <xdr:col>73</xdr:col>
      <xdr:colOff>44450</xdr:colOff>
      <xdr:row>86</xdr:row>
      <xdr:rowOff>58561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70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43338</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2116</xdr:rowOff>
    </xdr:from>
    <xdr:to>
      <xdr:col>68</xdr:col>
      <xdr:colOff>152400</xdr:colOff>
      <xdr:row>84</xdr:row>
      <xdr:rowOff>55739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4403916"/>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168628</xdr:rowOff>
    </xdr:from>
    <xdr:to>
      <xdr:col>68</xdr:col>
      <xdr:colOff>203200</xdr:colOff>
      <xdr:row>86</xdr:row>
      <xdr:rowOff>98778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83555</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82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64505</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34572</xdr:rowOff>
    </xdr:from>
    <xdr:to>
      <xdr:col>77</xdr:col>
      <xdr:colOff>95250</xdr:colOff>
      <xdr:row>85</xdr:row>
      <xdr:rowOff>136172</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146349</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37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7761</xdr:rowOff>
    </xdr:from>
    <xdr:to>
      <xdr:col>73</xdr:col>
      <xdr:colOff>44450</xdr:colOff>
      <xdr:row>85</xdr:row>
      <xdr:rowOff>109361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58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4939</xdr:rowOff>
    </xdr:from>
    <xdr:to>
      <xdr:col>68</xdr:col>
      <xdr:colOff>203200</xdr:colOff>
      <xdr:row>84</xdr:row>
      <xdr:rowOff>106539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4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116716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417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122766</xdr:rowOff>
    </xdr:from>
    <xdr:to>
      <xdr:col>64</xdr:col>
      <xdr:colOff>152400</xdr:colOff>
      <xdr:row>84</xdr:row>
      <xdr:rowOff>52916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63093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412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人当たりの職員数は、全国平均や県内平均は下回っているものの、類似団体平均では引き続き上回っている状況である。</a:t>
          </a:r>
        </a:p>
        <a:p>
          <a:r>
            <a:rPr kumimoji="1" lang="ja-JP" altLang="en-US" sz="1300">
              <a:latin typeface="ＭＳ Ｐゴシック" panose="020B0600070205080204" pitchFamily="50" charset="-128"/>
              <a:ea typeface="ＭＳ Ｐゴシック" panose="020B0600070205080204" pitchFamily="50" charset="-128"/>
            </a:rPr>
            <a:t>重点施策であるベビーファースト活動推進のための子ども家庭センターの新設などにより、今後も職員数は増加していくものと思われる。</a:t>
          </a:r>
        </a:p>
        <a:p>
          <a:r>
            <a:rPr kumimoji="1" lang="ja-JP" altLang="en-US" sz="1300">
              <a:latin typeface="ＭＳ Ｐゴシック" panose="020B0600070205080204" pitchFamily="50" charset="-128"/>
              <a:ea typeface="ＭＳ Ｐゴシック" panose="020B0600070205080204" pitchFamily="50" charset="-128"/>
            </a:rPr>
            <a:t>引き続き定員適正化計画に基づき、適切な定員管理に努めていく。</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164012</xdr:rowOff>
    </xdr:from>
    <xdr:to>
      <xdr:col>81</xdr:col>
      <xdr:colOff>44450</xdr:colOff>
      <xdr:row>67</xdr:row>
      <xdr:rowOff>150676</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36662"/>
          <a:ext cx="0" cy="17011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122753</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60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150676</xdr:rowOff>
    </xdr:from>
    <xdr:to>
      <xdr:col>81</xdr:col>
      <xdr:colOff>133350</xdr:colOff>
      <xdr:row>67</xdr:row>
      <xdr:rowOff>150676</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637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78939</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8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164012</xdr:rowOff>
    </xdr:from>
    <xdr:to>
      <xdr:col>81</xdr:col>
      <xdr:colOff>133350</xdr:colOff>
      <xdr:row>57</xdr:row>
      <xdr:rowOff>164012</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3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79738</xdr:rowOff>
    </xdr:from>
    <xdr:to>
      <xdr:col>81</xdr:col>
      <xdr:colOff>44450</xdr:colOff>
      <xdr:row>62</xdr:row>
      <xdr:rowOff>4808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538188"/>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82476</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1980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65949</xdr:rowOff>
    </xdr:from>
    <xdr:to>
      <xdr:col>81</xdr:col>
      <xdr:colOff>95250</xdr:colOff>
      <xdr:row>60</xdr:row>
      <xdr:rowOff>167549</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5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45266</xdr:rowOff>
    </xdr:from>
    <xdr:to>
      <xdr:col>77</xdr:col>
      <xdr:colOff>44450</xdr:colOff>
      <xdr:row>61</xdr:row>
      <xdr:rowOff>79738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503716"/>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52160</xdr:rowOff>
    </xdr:from>
    <xdr:to>
      <xdr:col>77</xdr:col>
      <xdr:colOff>95250</xdr:colOff>
      <xdr:row>60</xdr:row>
      <xdr:rowOff>153760</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3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163937</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08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45266</xdr:rowOff>
    </xdr:from>
    <xdr:to>
      <xdr:col>72</xdr:col>
      <xdr:colOff>203200</xdr:colOff>
      <xdr:row>61</xdr:row>
      <xdr:rowOff>50437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401800" y="10503716"/>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36649</xdr:rowOff>
    </xdr:from>
    <xdr:to>
      <xdr:col>73</xdr:col>
      <xdr:colOff>44450</xdr:colOff>
      <xdr:row>60</xdr:row>
      <xdr:rowOff>138249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2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148426</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092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28031</xdr:rowOff>
    </xdr:from>
    <xdr:to>
      <xdr:col>68</xdr:col>
      <xdr:colOff>152400</xdr:colOff>
      <xdr:row>61</xdr:row>
      <xdr:rowOff>50437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86481"/>
          <a:ext cx="8890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24584</xdr:rowOff>
    </xdr:from>
    <xdr:to>
      <xdr:col>68</xdr:col>
      <xdr:colOff>203200</xdr:colOff>
      <xdr:row>60</xdr:row>
      <xdr:rowOff>126184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11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136361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08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33201</xdr:rowOff>
    </xdr:from>
    <xdr:to>
      <xdr:col>64</xdr:col>
      <xdr:colOff>152400</xdr:colOff>
      <xdr:row>60</xdr:row>
      <xdr:rowOff>134801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144978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089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125458</xdr:rowOff>
    </xdr:from>
    <xdr:to>
      <xdr:col>81</xdr:col>
      <xdr:colOff>95250</xdr:colOff>
      <xdr:row>62</xdr:row>
      <xdr:rowOff>55608</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58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97535</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55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28938</xdr:rowOff>
    </xdr:from>
    <xdr:to>
      <xdr:col>77</xdr:col>
      <xdr:colOff>95250</xdr:colOff>
      <xdr:row>61</xdr:row>
      <xdr:rowOff>130538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48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115315</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573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165916</xdr:rowOff>
    </xdr:from>
    <xdr:to>
      <xdr:col>73</xdr:col>
      <xdr:colOff>44450</xdr:colOff>
      <xdr:row>61</xdr:row>
      <xdr:rowOff>96066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45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80843</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53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171087</xdr:rowOff>
    </xdr:from>
    <xdr:to>
      <xdr:col>68</xdr:col>
      <xdr:colOff>203200</xdr:colOff>
      <xdr:row>61</xdr:row>
      <xdr:rowOff>101237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5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86014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544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148681</xdr:rowOff>
    </xdr:from>
    <xdr:to>
      <xdr:col>64</xdr:col>
      <xdr:colOff>152400</xdr:colOff>
      <xdr:row>61</xdr:row>
      <xdr:rowOff>78831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3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63608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522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元年度に借入した学校給食センター建設事業や令和２年度に借入した桜保育所建設事業の地方債の元金償還開始により、実質公債費比率は昨年度よりさらに上昇した。類似団体平均は下回っているものの、中学校体育館の建設事業等、数年間続いた施設の更新・大規模改修に係る借入の元金償還が開始され、新規事業に係る地方債の借入も予定していることから、今後実質公債費比率のピークが到来するのは確実である。</a:t>
          </a:r>
        </a:p>
        <a:p>
          <a:r>
            <a:rPr kumimoji="1" lang="ja-JP" altLang="en-US" sz="1300">
              <a:latin typeface="ＭＳ Ｐゴシック" panose="020B0600070205080204" pitchFamily="50" charset="-128"/>
              <a:ea typeface="ＭＳ Ｐゴシック" panose="020B0600070205080204" pitchFamily="50" charset="-128"/>
            </a:rPr>
            <a:t>基金を有効活用し、可能な限り借入額を抑制するとともに、繰上償還も行いながら、実質公債費比率上昇を緩やかにするよう努める。</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46672</xdr:rowOff>
    </xdr:from>
    <xdr:to>
      <xdr:col>81</xdr:col>
      <xdr:colOff>44450</xdr:colOff>
      <xdr:row>43</xdr:row>
      <xdr:rowOff>71120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18872"/>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43197</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41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71120</xdr:rowOff>
    </xdr:from>
    <xdr:to>
      <xdr:col>81</xdr:col>
      <xdr:colOff>133350</xdr:colOff>
      <xdr:row>43</xdr:row>
      <xdr:rowOff>71120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44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133049</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59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46672</xdr:rowOff>
    </xdr:from>
    <xdr:to>
      <xdr:col>81</xdr:col>
      <xdr:colOff>133350</xdr:colOff>
      <xdr:row>36</xdr:row>
      <xdr:rowOff>46672</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146685</xdr:rowOff>
    </xdr:from>
    <xdr:to>
      <xdr:col>81</xdr:col>
      <xdr:colOff>44450</xdr:colOff>
      <xdr:row>38</xdr:row>
      <xdr:rowOff>65722</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6490335"/>
          <a:ext cx="8382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26687</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71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54610</xdr:rowOff>
    </xdr:from>
    <xdr:to>
      <xdr:col>81</xdr:col>
      <xdr:colOff>95250</xdr:colOff>
      <xdr:row>39</xdr:row>
      <xdr:rowOff>156210</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674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62230</xdr:rowOff>
    </xdr:from>
    <xdr:to>
      <xdr:col>77</xdr:col>
      <xdr:colOff>44450</xdr:colOff>
      <xdr:row>37</xdr:row>
      <xdr:rowOff>146685</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6405880"/>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42545</xdr:rowOff>
    </xdr:from>
    <xdr:to>
      <xdr:col>77</xdr:col>
      <xdr:colOff>95250</xdr:colOff>
      <xdr:row>39</xdr:row>
      <xdr:rowOff>144145</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128922</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15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20003</xdr:rowOff>
    </xdr:from>
    <xdr:to>
      <xdr:col>72</xdr:col>
      <xdr:colOff>203200</xdr:colOff>
      <xdr:row>37</xdr:row>
      <xdr:rowOff>62230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6363653"/>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24447</xdr:rowOff>
    </xdr:from>
    <xdr:to>
      <xdr:col>73</xdr:col>
      <xdr:colOff>44450</xdr:colOff>
      <xdr:row>39</xdr:row>
      <xdr:rowOff>126047</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671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110824</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79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149225</xdr:rowOff>
    </xdr:from>
    <xdr:to>
      <xdr:col>68</xdr:col>
      <xdr:colOff>152400</xdr:colOff>
      <xdr:row>37</xdr:row>
      <xdr:rowOff>20003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6321425"/>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30480</xdr:rowOff>
    </xdr:from>
    <xdr:to>
      <xdr:col>68</xdr:col>
      <xdr:colOff>203200</xdr:colOff>
      <xdr:row>39</xdr:row>
      <xdr:rowOff>132080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671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116857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42545</xdr:rowOff>
    </xdr:from>
    <xdr:to>
      <xdr:col>64</xdr:col>
      <xdr:colOff>152400</xdr:colOff>
      <xdr:row>39</xdr:row>
      <xdr:rowOff>144145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128922</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81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14922</xdr:rowOff>
    </xdr:from>
    <xdr:to>
      <xdr:col>81</xdr:col>
      <xdr:colOff>95250</xdr:colOff>
      <xdr:row>38</xdr:row>
      <xdr:rowOff>116522</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6530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31449</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375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95885</xdr:rowOff>
    </xdr:from>
    <xdr:to>
      <xdr:col>77</xdr:col>
      <xdr:colOff>95250</xdr:colOff>
      <xdr:row>38</xdr:row>
      <xdr:rowOff>26035</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643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36212</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208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11430</xdr:rowOff>
    </xdr:from>
    <xdr:to>
      <xdr:col>73</xdr:col>
      <xdr:colOff>44450</xdr:colOff>
      <xdr:row>37</xdr:row>
      <xdr:rowOff>113030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123207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140653</xdr:rowOff>
    </xdr:from>
    <xdr:to>
      <xdr:col>68</xdr:col>
      <xdr:colOff>203200</xdr:colOff>
      <xdr:row>37</xdr:row>
      <xdr:rowOff>70803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631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80980</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081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98425</xdr:rowOff>
    </xdr:from>
    <xdr:to>
      <xdr:col>64</xdr:col>
      <xdr:colOff>152400</xdr:colOff>
      <xdr:row>37</xdr:row>
      <xdr:rowOff>28575</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38752</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03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施設の更新・大規模修繕が続いたことにより、地方債現在高は依然として高い状況であるものの、新たな地方債の借入の抑制により償還額が借入額を大きく上回り地方債現在高が減少したこと、また基金への積立を行ったことにより充当可能基金額が増え、将来負担比率は令和４年度から引き続き「数値なし」となった。</a:t>
          </a:r>
        </a:p>
        <a:p>
          <a:r>
            <a:rPr kumimoji="1" lang="ja-JP" altLang="en-US" sz="1100">
              <a:latin typeface="ＭＳ Ｐゴシック" panose="020B0600070205080204" pitchFamily="50" charset="-128"/>
              <a:ea typeface="ＭＳ Ｐゴシック" panose="020B0600070205080204" pitchFamily="50" charset="-128"/>
            </a:rPr>
            <a:t>将来負担比率の改善については、令和３年度から多額となっているふるさと寄附金によるところが大きいが、経常的に見込める歳入ではなく、また今後も学校施設等、公共施設の大規模修繕や新規事業による地方債の借入が予定されていることから、計画的な基金運用による地方債の借入抑制や繰上償還等をおこない、将来負担の軽減に努めていく。</a:t>
          </a: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116658</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13214"/>
          <a:ext cx="0" cy="15753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88735</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860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116658</xdr:rowOff>
    </xdr:from>
    <xdr:to>
      <xdr:col>81</xdr:col>
      <xdr:colOff>133350</xdr:colOff>
      <xdr:row>22</xdr:row>
      <xdr:rowOff>116658</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88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15</xdr:row>
      <xdr:rowOff>2298</xdr:rowOff>
    </xdr:from>
    <xdr:to>
      <xdr:col>72</xdr:col>
      <xdr:colOff>203200</xdr:colOff>
      <xdr:row>17</xdr:row>
      <xdr:rowOff>59267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4401800" y="2574048"/>
          <a:ext cx="889000" cy="39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16</xdr:row>
      <xdr:rowOff>97427</xdr:rowOff>
    </xdr:from>
    <xdr:to>
      <xdr:col>68</xdr:col>
      <xdr:colOff>152400</xdr:colOff>
      <xdr:row>17</xdr:row>
      <xdr:rowOff>59267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3512800" y="2840627"/>
          <a:ext cx="889000" cy="13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51949</xdr:rowOff>
    </xdr:from>
    <xdr:to>
      <xdr:col>77</xdr:col>
      <xdr:colOff>95250</xdr:colOff>
      <xdr:row>13</xdr:row>
      <xdr:rowOff>153549</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280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163726</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49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40217</xdr:rowOff>
    </xdr:from>
    <xdr:to>
      <xdr:col>68</xdr:col>
      <xdr:colOff>203200</xdr:colOff>
      <xdr:row>14</xdr:row>
      <xdr:rowOff>141817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151994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20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95371</xdr:rowOff>
    </xdr:from>
    <xdr:to>
      <xdr:col>64</xdr:col>
      <xdr:colOff>152400</xdr:colOff>
      <xdr:row>15</xdr:row>
      <xdr:rowOff>25521</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35698</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2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122948</xdr:rowOff>
    </xdr:from>
    <xdr:to>
      <xdr:col>73</xdr:col>
      <xdr:colOff>44450</xdr:colOff>
      <xdr:row>15</xdr:row>
      <xdr:rowOff>53098</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5240000" y="252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37875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60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8467</xdr:rowOff>
    </xdr:from>
    <xdr:to>
      <xdr:col>68</xdr:col>
      <xdr:colOff>203200</xdr:colOff>
      <xdr:row>17</xdr:row>
      <xdr:rowOff>110067</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4351000" y="292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94844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300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46627</xdr:rowOff>
    </xdr:from>
    <xdr:to>
      <xdr:col>64</xdr:col>
      <xdr:colOff>152400</xdr:colOff>
      <xdr:row>16</xdr:row>
      <xdr:rowOff>148227</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3462000" y="278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133004</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87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23,531
23,363
24.99
11,631,056
11,029,677
591,493
5,635,341
7,699,105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定年退職者が重なる年代のピークが過ぎ、退職者が少ないことや、会計年度任用職員に係る経費の増等により、人件費は増となっている。</a:t>
          </a:r>
        </a:p>
        <a:p>
          <a:r>
            <a:rPr kumimoji="1" lang="ja-JP" altLang="en-US" sz="1300">
              <a:latin typeface="ＭＳ Ｐゴシック" panose="020B0600070205080204" pitchFamily="50" charset="-128"/>
              <a:ea typeface="ＭＳ Ｐゴシック" panose="020B0600070205080204" pitchFamily="50" charset="-128"/>
            </a:rPr>
            <a:t>今後も重点事業に係る人員の増や、給与改定・会計年度任用職員に係る経費の増等により、さらに増加していくと考えられる。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149860</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79160"/>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64787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149860</xdr:rowOff>
    </xdr:from>
    <xdr:to>
      <xdr:col>24</xdr:col>
      <xdr:colOff>114300</xdr:colOff>
      <xdr:row>34</xdr:row>
      <xdr:rowOff>149860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83566</xdr:rowOff>
    </xdr:from>
    <xdr:to>
      <xdr:col>24</xdr:col>
      <xdr:colOff>25400</xdr:colOff>
      <xdr:row>37</xdr:row>
      <xdr:rowOff>156718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2721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51562</xdr:rowOff>
    </xdr:from>
    <xdr:to>
      <xdr:col>19</xdr:col>
      <xdr:colOff>187325</xdr:colOff>
      <xdr:row>37</xdr:row>
      <xdr:rowOff>83566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952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117348</xdr:rowOff>
    </xdr:from>
    <xdr:to>
      <xdr:col>20</xdr:col>
      <xdr:colOff>38100</xdr:colOff>
      <xdr:row>37</xdr:row>
      <xdr:rowOff>47498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57675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51562</xdr:rowOff>
    </xdr:from>
    <xdr:to>
      <xdr:col>15</xdr:col>
      <xdr:colOff>98425</xdr:colOff>
      <xdr:row>37</xdr:row>
      <xdr:rowOff>69850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952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89916</xdr:rowOff>
    </xdr:from>
    <xdr:to>
      <xdr:col>15</xdr:col>
      <xdr:colOff>149225</xdr:colOff>
      <xdr:row>37</xdr:row>
      <xdr:rowOff>20066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37</xdr:row>
      <xdr:rowOff>88138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135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158496</xdr:rowOff>
    </xdr:from>
    <xdr:to>
      <xdr:col>11</xdr:col>
      <xdr:colOff>60325</xdr:colOff>
      <xdr:row>37</xdr:row>
      <xdr:rowOff>88646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98823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25671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105918</xdr:rowOff>
    </xdr:from>
    <xdr:to>
      <xdr:col>24</xdr:col>
      <xdr:colOff>76200</xdr:colOff>
      <xdr:row>38</xdr:row>
      <xdr:rowOff>36068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77995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32766</xdr:rowOff>
    </xdr:from>
    <xdr:to>
      <xdr:col>20</xdr:col>
      <xdr:colOff>38100</xdr:colOff>
      <xdr:row>37</xdr:row>
      <xdr:rowOff>134366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119143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62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762</xdr:rowOff>
    </xdr:from>
    <xdr:to>
      <xdr:col>15</xdr:col>
      <xdr:colOff>149225</xdr:colOff>
      <xdr:row>37</xdr:row>
      <xdr:rowOff>102362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87139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19050</xdr:rowOff>
    </xdr:from>
    <xdr:to>
      <xdr:col>11</xdr:col>
      <xdr:colOff>60325</xdr:colOff>
      <xdr:row>37</xdr:row>
      <xdr:rowOff>120650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105427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37338</xdr:rowOff>
    </xdr:from>
    <xdr:to>
      <xdr:col>6</xdr:col>
      <xdr:colOff>171450</xdr:colOff>
      <xdr:row>37</xdr:row>
      <xdr:rowOff>138938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123715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原油価格・物価高騰の影響も受け、各種委託料が軒並み増加している状況である。また、公共施設に係る修繕等や、新規事業開始に伴う委託料の増加等により、全国平均や類似団体平均を上回る状況が続いている。</a:t>
          </a:r>
        </a:p>
        <a:p>
          <a:r>
            <a:rPr kumimoji="1" lang="ja-JP" altLang="en-US" sz="1300">
              <a:latin typeface="ＭＳ Ｐゴシック" panose="020B0600070205080204" pitchFamily="50" charset="-128"/>
              <a:ea typeface="ＭＳ Ｐゴシック" panose="020B0600070205080204" pitchFamily="50" charset="-128"/>
            </a:rPr>
            <a:t>物価高騰等の社会情勢に注視しながら、経費が適切であるかの精査を強化していく。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81280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072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53357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81280</xdr:rowOff>
    </xdr:from>
    <xdr:to>
      <xdr:col>82</xdr:col>
      <xdr:colOff>196850</xdr:colOff>
      <xdr:row>20</xdr:row>
      <xdr:rowOff>81280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0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96520</xdr:rowOff>
    </xdr:from>
    <xdr:to>
      <xdr:col>82</xdr:col>
      <xdr:colOff>107950</xdr:colOff>
      <xdr:row>17</xdr:row>
      <xdr:rowOff>1270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397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1287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73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156210</xdr:rowOff>
    </xdr:from>
    <xdr:to>
      <xdr:col>82</xdr:col>
      <xdr:colOff>158750</xdr:colOff>
      <xdr:row>16</xdr:row>
      <xdr:rowOff>86360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88900</xdr:rowOff>
    </xdr:from>
    <xdr:to>
      <xdr:col>78</xdr:col>
      <xdr:colOff>69850</xdr:colOff>
      <xdr:row>16</xdr:row>
      <xdr:rowOff>96520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832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118110</xdr:rowOff>
    </xdr:from>
    <xdr:to>
      <xdr:col>78</xdr:col>
      <xdr:colOff>120650</xdr:colOff>
      <xdr:row>16</xdr:row>
      <xdr:rowOff>48260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58437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5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88900</xdr:rowOff>
    </xdr:from>
    <xdr:to>
      <xdr:col>73</xdr:col>
      <xdr:colOff>180975</xdr:colOff>
      <xdr:row>16</xdr:row>
      <xdr:rowOff>127000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832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26670</xdr:rowOff>
    </xdr:from>
    <xdr:to>
      <xdr:col>74</xdr:col>
      <xdr:colOff>31750</xdr:colOff>
      <xdr:row>15</xdr:row>
      <xdr:rowOff>128270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138447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88900</xdr:rowOff>
    </xdr:from>
    <xdr:to>
      <xdr:col>69</xdr:col>
      <xdr:colOff>92075</xdr:colOff>
      <xdr:row>16</xdr:row>
      <xdr:rowOff>127000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832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80010</xdr:rowOff>
    </xdr:from>
    <xdr:to>
      <xdr:col>69</xdr:col>
      <xdr:colOff>142875</xdr:colOff>
      <xdr:row>16</xdr:row>
      <xdr:rowOff>10160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20337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127017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121920</xdr:rowOff>
    </xdr:from>
    <xdr:to>
      <xdr:col>82</xdr:col>
      <xdr:colOff>158750</xdr:colOff>
      <xdr:row>17</xdr:row>
      <xdr:rowOff>52070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93997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45720</xdr:rowOff>
    </xdr:from>
    <xdr:to>
      <xdr:col>78</xdr:col>
      <xdr:colOff>120650</xdr:colOff>
      <xdr:row>16</xdr:row>
      <xdr:rowOff>147320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132097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87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38100</xdr:rowOff>
    </xdr:from>
    <xdr:to>
      <xdr:col>74</xdr:col>
      <xdr:colOff>31750</xdr:colOff>
      <xdr:row>16</xdr:row>
      <xdr:rowOff>139700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76200</xdr:rowOff>
    </xdr:from>
    <xdr:to>
      <xdr:col>69</xdr:col>
      <xdr:colOff>142875</xdr:colOff>
      <xdr:row>17</xdr:row>
      <xdr:rowOff>6350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38100</xdr:rowOff>
    </xdr:from>
    <xdr:to>
      <xdr:col>65</xdr:col>
      <xdr:colOff>53975</xdr:colOff>
      <xdr:row>16</xdr:row>
      <xdr:rowOff>139700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124477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補助事業が多いことから経常収支比率は横ばいであるものの、公定価格の改定による保育施設への施設型給付費等の増や、障害福祉サービス費において、対象者やサービス利用が増えたことにより扶助費は増加となっている。</a:t>
          </a:r>
        </a:p>
        <a:p>
          <a:r>
            <a:rPr kumimoji="1" lang="ja-JP" altLang="en-US" sz="1200">
              <a:latin typeface="ＭＳ Ｐゴシック" panose="020B0600070205080204" pitchFamily="50" charset="-128"/>
              <a:ea typeface="ＭＳ Ｐゴシック" panose="020B0600070205080204" pitchFamily="50" charset="-128"/>
            </a:rPr>
            <a:t>障害福祉サービス費は増加の一途を辿っており、また少子化対策により保育施設等への給付費も増加となる可能性が高いことや、医療費助成等の単独事業分も増加が見込まれ、今後も扶助費は増加していくものと思われ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113393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805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78015</xdr:rowOff>
    </xdr:from>
    <xdr:to>
      <xdr:col>24</xdr:col>
      <xdr:colOff>25400</xdr:colOff>
      <xdr:row>56</xdr:row>
      <xdr:rowOff>110672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792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97262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98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78015</xdr:rowOff>
    </xdr:from>
    <xdr:to>
      <xdr:col>19</xdr:col>
      <xdr:colOff>187325</xdr:colOff>
      <xdr:row>56</xdr:row>
      <xdr:rowOff>99785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6792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34472</xdr:rowOff>
    </xdr:from>
    <xdr:to>
      <xdr:col>15</xdr:col>
      <xdr:colOff>98425</xdr:colOff>
      <xdr:row>56</xdr:row>
      <xdr:rowOff>99785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6356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117220</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23585</xdr:rowOff>
    </xdr:from>
    <xdr:to>
      <xdr:col>11</xdr:col>
      <xdr:colOff>9525</xdr:colOff>
      <xdr:row>56</xdr:row>
      <xdr:rowOff>34472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6247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59872</xdr:rowOff>
    </xdr:from>
    <xdr:to>
      <xdr:col>11</xdr:col>
      <xdr:colOff>60325</xdr:colOff>
      <xdr:row>56</xdr:row>
      <xdr:rowOff>161472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146249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103415</xdr:rowOff>
    </xdr:from>
    <xdr:to>
      <xdr:col>6</xdr:col>
      <xdr:colOff>171450</xdr:colOff>
      <xdr:row>57</xdr:row>
      <xdr:rowOff>33565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18342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76399</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27215</xdr:rowOff>
    </xdr:from>
    <xdr:to>
      <xdr:col>20</xdr:col>
      <xdr:colOff>38100</xdr:colOff>
      <xdr:row>56</xdr:row>
      <xdr:rowOff>128815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138992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97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48985</xdr:rowOff>
    </xdr:from>
    <xdr:to>
      <xdr:col>15</xdr:col>
      <xdr:colOff>149225</xdr:colOff>
      <xdr:row>56</xdr:row>
      <xdr:rowOff>150585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135362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3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155122</xdr:rowOff>
    </xdr:from>
    <xdr:to>
      <xdr:col>11</xdr:col>
      <xdr:colOff>60325</xdr:colOff>
      <xdr:row>56</xdr:row>
      <xdr:rowOff>85272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95449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144235</xdr:rowOff>
    </xdr:from>
    <xdr:to>
      <xdr:col>6</xdr:col>
      <xdr:colOff>171450</xdr:colOff>
      <xdr:row>56</xdr:row>
      <xdr:rowOff>74385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84562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高齢化により介護保険特別会計・後期高齢者医療特別会計への繰出金が増加している。全国平均・宮城県平均を下回っているものの、本町においてはまだ高齢化の状況が続くことから、今後も増加していくものと思われ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135165</xdr:rowOff>
    </xdr:from>
    <xdr:to>
      <xdr:col>82</xdr:col>
      <xdr:colOff>107950</xdr:colOff>
      <xdr:row>62</xdr:row>
      <xdr:rowOff>72572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22015"/>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44649</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7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72572</xdr:rowOff>
    </xdr:from>
    <xdr:to>
      <xdr:col>82</xdr:col>
      <xdr:colOff>196850</xdr:colOff>
      <xdr:row>62</xdr:row>
      <xdr:rowOff>72572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702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50092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135165</xdr:rowOff>
    </xdr:from>
    <xdr:to>
      <xdr:col>82</xdr:col>
      <xdr:colOff>196850</xdr:colOff>
      <xdr:row>53</xdr:row>
      <xdr:rowOff>135165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162378</xdr:rowOff>
    </xdr:from>
    <xdr:to>
      <xdr:col>82</xdr:col>
      <xdr:colOff>107950</xdr:colOff>
      <xdr:row>56</xdr:row>
      <xdr:rowOff>45357</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592128"/>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119034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20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146957</xdr:rowOff>
    </xdr:from>
    <xdr:to>
      <xdr:col>82</xdr:col>
      <xdr:colOff>158750</xdr:colOff>
      <xdr:row>57</xdr:row>
      <xdr:rowOff>77107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4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140607</xdr:rowOff>
    </xdr:from>
    <xdr:to>
      <xdr:col>78</xdr:col>
      <xdr:colOff>69850</xdr:colOff>
      <xdr:row>55</xdr:row>
      <xdr:rowOff>162378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5703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125185</xdr:rowOff>
    </xdr:from>
    <xdr:to>
      <xdr:col>78</xdr:col>
      <xdr:colOff>120650</xdr:colOff>
      <xdr:row>57</xdr:row>
      <xdr:rowOff>55335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40112</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812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140607</xdr:rowOff>
    </xdr:from>
    <xdr:to>
      <xdr:col>73</xdr:col>
      <xdr:colOff>180975</xdr:colOff>
      <xdr:row>56</xdr:row>
      <xdr:rowOff>1815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5703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59872</xdr:rowOff>
    </xdr:from>
    <xdr:to>
      <xdr:col>74</xdr:col>
      <xdr:colOff>31750</xdr:colOff>
      <xdr:row>56</xdr:row>
      <xdr:rowOff>161472</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146249</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1815</xdr:rowOff>
    </xdr:from>
    <xdr:to>
      <xdr:col>69</xdr:col>
      <xdr:colOff>92075</xdr:colOff>
      <xdr:row>57</xdr:row>
      <xdr:rowOff>113393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603015"/>
          <a:ext cx="8890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8165</xdr:rowOff>
    </xdr:from>
    <xdr:to>
      <xdr:col>69</xdr:col>
      <xdr:colOff>142875</xdr:colOff>
      <xdr:row>57</xdr:row>
      <xdr:rowOff>109765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94542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62593</xdr:rowOff>
    </xdr:from>
    <xdr:to>
      <xdr:col>65</xdr:col>
      <xdr:colOff>53975</xdr:colOff>
      <xdr:row>57</xdr:row>
      <xdr:rowOff>164193</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2920</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0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166007</xdr:rowOff>
    </xdr:from>
    <xdr:to>
      <xdr:col>82</xdr:col>
      <xdr:colOff>158750</xdr:colOff>
      <xdr:row>56</xdr:row>
      <xdr:rowOff>96157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11084</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111578</xdr:rowOff>
    </xdr:from>
    <xdr:to>
      <xdr:col>78</xdr:col>
      <xdr:colOff>120650</xdr:colOff>
      <xdr:row>56</xdr:row>
      <xdr:rowOff>41728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51905</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1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89807</xdr:rowOff>
    </xdr:from>
    <xdr:to>
      <xdr:col>74</xdr:col>
      <xdr:colOff>31750</xdr:colOff>
      <xdr:row>56</xdr:row>
      <xdr:rowOff>19957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30134</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122465</xdr:rowOff>
    </xdr:from>
    <xdr:to>
      <xdr:col>69</xdr:col>
      <xdr:colOff>142875</xdr:colOff>
      <xdr:row>56</xdr:row>
      <xdr:rowOff>52615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62792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2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62593</xdr:rowOff>
    </xdr:from>
    <xdr:to>
      <xdr:col>65</xdr:col>
      <xdr:colOff>53975</xdr:colOff>
      <xdr:row>57</xdr:row>
      <xdr:rowOff>164193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148970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下水道事業への繰出金や、仙南地域広域行政事務組合やみやぎ県南中核病院への負担金が割合の多くを占めている。</a:t>
          </a:r>
        </a:p>
        <a:p>
          <a:r>
            <a:rPr kumimoji="1" lang="ja-JP" altLang="en-US" sz="1100">
              <a:latin typeface="ＭＳ Ｐゴシック" panose="020B0600070205080204" pitchFamily="50" charset="-128"/>
              <a:ea typeface="ＭＳ Ｐゴシック" panose="020B0600070205080204" pitchFamily="50" charset="-128"/>
            </a:rPr>
            <a:t>下水道事業への繰出金も、大規模な雨水整備事業が続くため、この先約</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年間は増加となる見込みであり、仙南地域広域行政事務組合の負担金については、施設の老朽化対策や人件費の増加等でますますの増加が見込まれる。また、みやぎ県南中核病院については、町の財政に与える影響が大きいことから、健全な病院運営を求めていくとともに、基準内繰出の割合を増やせるよう引き続き関係団体と協議し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145288</xdr:rowOff>
    </xdr:from>
    <xdr:to>
      <xdr:col>82</xdr:col>
      <xdr:colOff>107950</xdr:colOff>
      <xdr:row>40</xdr:row>
      <xdr:rowOff>140716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74588"/>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60215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1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145288</xdr:rowOff>
    </xdr:from>
    <xdr:to>
      <xdr:col>82</xdr:col>
      <xdr:colOff>196850</xdr:colOff>
      <xdr:row>34</xdr:row>
      <xdr:rowOff>145288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7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24130</xdr:rowOff>
    </xdr:from>
    <xdr:to>
      <xdr:col>82</xdr:col>
      <xdr:colOff>107950</xdr:colOff>
      <xdr:row>39</xdr:row>
      <xdr:rowOff>33274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71068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170451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24130</xdr:rowOff>
    </xdr:from>
    <xdr:to>
      <xdr:col>78</xdr:col>
      <xdr:colOff>69850</xdr:colOff>
      <xdr:row>39</xdr:row>
      <xdr:rowOff>24130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710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24130</xdr:rowOff>
    </xdr:from>
    <xdr:to>
      <xdr:col>73</xdr:col>
      <xdr:colOff>180975</xdr:colOff>
      <xdr:row>39</xdr:row>
      <xdr:rowOff>24130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710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48531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12700</xdr:rowOff>
    </xdr:from>
    <xdr:to>
      <xdr:col>69</xdr:col>
      <xdr:colOff>92075</xdr:colOff>
      <xdr:row>39</xdr:row>
      <xdr:rowOff>24130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5278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85107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153924</xdr:rowOff>
    </xdr:from>
    <xdr:to>
      <xdr:col>82</xdr:col>
      <xdr:colOff>158750</xdr:colOff>
      <xdr:row>39</xdr:row>
      <xdr:rowOff>84074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669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126001</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64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144780</xdr:rowOff>
    </xdr:from>
    <xdr:to>
      <xdr:col>78</xdr:col>
      <xdr:colOff>120650</xdr:colOff>
      <xdr:row>39</xdr:row>
      <xdr:rowOff>74930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59707</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74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144780</xdr:rowOff>
    </xdr:from>
    <xdr:to>
      <xdr:col>74</xdr:col>
      <xdr:colOff>31750</xdr:colOff>
      <xdr:row>39</xdr:row>
      <xdr:rowOff>74930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59707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144780</xdr:rowOff>
    </xdr:from>
    <xdr:to>
      <xdr:col>69</xdr:col>
      <xdr:colOff>142875</xdr:colOff>
      <xdr:row>39</xdr:row>
      <xdr:rowOff>74930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59707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133350</xdr:rowOff>
    </xdr:from>
    <xdr:to>
      <xdr:col>65</xdr:col>
      <xdr:colOff>53975</xdr:colOff>
      <xdr:row>38</xdr:row>
      <xdr:rowOff>63500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48277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令和元年度の学校給食センター整備事業・令和２年度の保育所建設事業等の元金償還が開始されたことにより、公債費は増となった。</a:t>
          </a:r>
        </a:p>
        <a:p>
          <a:r>
            <a:rPr kumimoji="1" lang="ja-JP" altLang="en-US" sz="1200">
              <a:latin typeface="ＭＳ Ｐゴシック" panose="020B0600070205080204" pitchFamily="50" charset="-128"/>
              <a:ea typeface="ＭＳ Ｐゴシック" panose="020B0600070205080204" pitchFamily="50" charset="-128"/>
            </a:rPr>
            <a:t>全国平均や類似団体平均は下回っているものの、今後、中学校体育館建設事業等の更新・大規模改修に係る借入の元金償還が開始されることから、さらに増加するのは確実である。</a:t>
          </a:r>
        </a:p>
        <a:p>
          <a:r>
            <a:rPr kumimoji="1" lang="ja-JP" altLang="en-US" sz="1200">
              <a:latin typeface="ＭＳ Ｐゴシック" panose="020B0600070205080204" pitchFamily="50" charset="-128"/>
              <a:ea typeface="ＭＳ Ｐゴシック" panose="020B0600070205080204" pitchFamily="50" charset="-128"/>
            </a:rPr>
            <a:t>財政運営の硬直化が懸念されるため、引き続き新規の借入を抑制しながら、減債基金を有効に活用し繰上償還を行い、公債費の抑制に努める。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170434</xdr:rowOff>
    </xdr:from>
    <xdr:to>
      <xdr:col>24</xdr:col>
      <xdr:colOff>25400</xdr:colOff>
      <xdr:row>80</xdr:row>
      <xdr:rowOff>85852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686284"/>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85361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170434</xdr:rowOff>
    </xdr:from>
    <xdr:to>
      <xdr:col>24</xdr:col>
      <xdr:colOff>114300</xdr:colOff>
      <xdr:row>73</xdr:row>
      <xdr:rowOff>170434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53848</xdr:rowOff>
    </xdr:from>
    <xdr:to>
      <xdr:col>24</xdr:col>
      <xdr:colOff>25400</xdr:colOff>
      <xdr:row>76</xdr:row>
      <xdr:rowOff>67563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3084048"/>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75709</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05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103632</xdr:rowOff>
    </xdr:from>
    <xdr:to>
      <xdr:col>24</xdr:col>
      <xdr:colOff>76200</xdr:colOff>
      <xdr:row>77</xdr:row>
      <xdr:rowOff>33782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147574</xdr:rowOff>
    </xdr:from>
    <xdr:to>
      <xdr:col>19</xdr:col>
      <xdr:colOff>187325</xdr:colOff>
      <xdr:row>76</xdr:row>
      <xdr:rowOff>53848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00632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108204</xdr:rowOff>
    </xdr:from>
    <xdr:to>
      <xdr:col>20</xdr:col>
      <xdr:colOff>38100</xdr:colOff>
      <xdr:row>77</xdr:row>
      <xdr:rowOff>38354</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23131</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224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147574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743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80772</xdr:rowOff>
    </xdr:from>
    <xdr:to>
      <xdr:col>15</xdr:col>
      <xdr:colOff>149225</xdr:colOff>
      <xdr:row>77</xdr:row>
      <xdr:rowOff>10922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167149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115570</xdr:rowOff>
    </xdr:from>
    <xdr:to>
      <xdr:col>11</xdr:col>
      <xdr:colOff>9525</xdr:colOff>
      <xdr:row>75</xdr:row>
      <xdr:rowOff>138430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974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112776</xdr:rowOff>
    </xdr:from>
    <xdr:to>
      <xdr:col>11</xdr:col>
      <xdr:colOff>60325</xdr:colOff>
      <xdr:row>77</xdr:row>
      <xdr:rowOff>42926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27703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36847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xdr:rowOff>
    </xdr:from>
    <xdr:to>
      <xdr:col>24</xdr:col>
      <xdr:colOff>76200</xdr:colOff>
      <xdr:row>76</xdr:row>
      <xdr:rowOff>118363</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33291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9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3048</xdr:rowOff>
    </xdr:from>
    <xdr:to>
      <xdr:col>20</xdr:col>
      <xdr:colOff>38100</xdr:colOff>
      <xdr:row>76</xdr:row>
      <xdr:rowOff>104648</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03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114825</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802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96774</xdr:rowOff>
    </xdr:from>
    <xdr:to>
      <xdr:col>15</xdr:col>
      <xdr:colOff>149225</xdr:colOff>
      <xdr:row>76</xdr:row>
      <xdr:rowOff>26924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37101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724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64770</xdr:rowOff>
    </xdr:from>
    <xdr:to>
      <xdr:col>11</xdr:col>
      <xdr:colOff>60325</xdr:colOff>
      <xdr:row>75</xdr:row>
      <xdr:rowOff>166370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5097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87630</xdr:rowOff>
    </xdr:from>
    <xdr:to>
      <xdr:col>6</xdr:col>
      <xdr:colOff>171450</xdr:colOff>
      <xdr:row>76</xdr:row>
      <xdr:rowOff>17780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27957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仙南地域広域行政事務組合及びみやぎ県南中核病院等に対する負担金や、下水道事業への補助費等の支出は引き続き伸びることが考えられることに加え、扶助費や物件費、繰出金についても減となる要素はなく、引き続き増加が予想される。</a:t>
          </a:r>
        </a:p>
        <a:p>
          <a:r>
            <a:rPr kumimoji="1" lang="ja-JP" altLang="en-US" sz="1200">
              <a:latin typeface="ＭＳ Ｐゴシック" panose="020B0600070205080204" pitchFamily="50" charset="-128"/>
              <a:ea typeface="ＭＳ Ｐゴシック" panose="020B0600070205080204" pitchFamily="50" charset="-128"/>
            </a:rPr>
            <a:t>経常的な負担が全体に占める割合が今後も高くなることが見込まれる。</a:t>
          </a:r>
        </a:p>
        <a:p>
          <a:r>
            <a:rPr kumimoji="1" lang="ja-JP" altLang="en-US" sz="1200">
              <a:latin typeface="ＭＳ Ｐゴシック" panose="020B0600070205080204" pitchFamily="50" charset="-128"/>
              <a:ea typeface="ＭＳ Ｐゴシック" panose="020B0600070205080204" pitchFamily="50" charset="-128"/>
            </a:rPr>
            <a:t>削減することが困難な経費ではあるが、引き続き精査を強化するなどし改善に努めたい。</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5842</xdr:rowOff>
    </xdr:from>
    <xdr:to>
      <xdr:col>82</xdr:col>
      <xdr:colOff>107950</xdr:colOff>
      <xdr:row>81</xdr:row>
      <xdr:rowOff>101854</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21692"/>
          <a:ext cx="0" cy="1467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73931</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961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101854</xdr:rowOff>
    </xdr:from>
    <xdr:to>
      <xdr:col>82</xdr:col>
      <xdr:colOff>196850</xdr:colOff>
      <xdr:row>81</xdr:row>
      <xdr:rowOff>101854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8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92219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6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5842</xdr:rowOff>
    </xdr:from>
    <xdr:to>
      <xdr:col>82</xdr:col>
      <xdr:colOff>196850</xdr:colOff>
      <xdr:row>73</xdr:row>
      <xdr:rowOff>5842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21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17272</xdr:rowOff>
    </xdr:from>
    <xdr:to>
      <xdr:col>82</xdr:col>
      <xdr:colOff>107950</xdr:colOff>
      <xdr:row>81</xdr:row>
      <xdr:rowOff>10413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733272"/>
          <a:ext cx="838200" cy="16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1288</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02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152146</xdr:rowOff>
    </xdr:from>
    <xdr:to>
      <xdr:col>78</xdr:col>
      <xdr:colOff>69850</xdr:colOff>
      <xdr:row>80</xdr:row>
      <xdr:rowOff>17272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6966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69342</xdr:rowOff>
    </xdr:from>
    <xdr:to>
      <xdr:col>78</xdr:col>
      <xdr:colOff>120650</xdr:colOff>
      <xdr:row>77</xdr:row>
      <xdr:rowOff>170942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9669</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3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152146</xdr:rowOff>
    </xdr:from>
    <xdr:to>
      <xdr:col>73</xdr:col>
      <xdr:colOff>180975</xdr:colOff>
      <xdr:row>80</xdr:row>
      <xdr:rowOff>8128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6966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106426</xdr:rowOff>
    </xdr:from>
    <xdr:to>
      <xdr:col>69</xdr:col>
      <xdr:colOff>92075</xdr:colOff>
      <xdr:row>80</xdr:row>
      <xdr:rowOff>8128</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65097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124206</xdr:rowOff>
    </xdr:from>
    <xdr:to>
      <xdr:col>69</xdr:col>
      <xdr:colOff>142875</xdr:colOff>
      <xdr:row>78</xdr:row>
      <xdr:rowOff>54356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64533</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9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96538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131063</xdr:rowOff>
    </xdr:from>
    <xdr:to>
      <xdr:col>82</xdr:col>
      <xdr:colOff>158750</xdr:colOff>
      <xdr:row>81</xdr:row>
      <xdr:rowOff>61213</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84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39640</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75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137922</xdr:rowOff>
    </xdr:from>
    <xdr:to>
      <xdr:col>78</xdr:col>
      <xdr:colOff>120650</xdr:colOff>
      <xdr:row>80</xdr:row>
      <xdr:rowOff>68072</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68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52849</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76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101346</xdr:rowOff>
    </xdr:from>
    <xdr:to>
      <xdr:col>74</xdr:col>
      <xdr:colOff>31750</xdr:colOff>
      <xdr:row>80</xdr:row>
      <xdr:rowOff>31496</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64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16273</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732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128778</xdr:rowOff>
    </xdr:from>
    <xdr:to>
      <xdr:col>69</xdr:col>
      <xdr:colOff>142875</xdr:colOff>
      <xdr:row>80</xdr:row>
      <xdr:rowOff>58928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67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43705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75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55626</xdr:rowOff>
    </xdr:from>
    <xdr:to>
      <xdr:col>65</xdr:col>
      <xdr:colOff>53975</xdr:colOff>
      <xdr:row>79</xdr:row>
      <xdr:rowOff>157226</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142003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152765</xdr:rowOff>
    </xdr:from>
    <xdr:to>
      <xdr:col>29</xdr:col>
      <xdr:colOff>127000</xdr:colOff>
      <xdr:row>20</xdr:row>
      <xdr:rowOff>13248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86340"/>
          <a:ext cx="0" cy="14035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156775</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61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13248</xdr:rowOff>
    </xdr:from>
    <xdr:to>
      <xdr:col>30</xdr:col>
      <xdr:colOff>25400</xdr:colOff>
      <xdr:row>20</xdr:row>
      <xdr:rowOff>13248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98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67692</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2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152765</xdr:rowOff>
    </xdr:from>
    <xdr:to>
      <xdr:col>30</xdr:col>
      <xdr:colOff>25400</xdr:colOff>
      <xdr:row>11</xdr:row>
      <xdr:rowOff>152765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863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111003</xdr:rowOff>
    </xdr:from>
    <xdr:to>
      <xdr:col>29</xdr:col>
      <xdr:colOff>127000</xdr:colOff>
      <xdr:row>17</xdr:row>
      <xdr:rowOff>170567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073278"/>
          <a:ext cx="647700" cy="59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95780</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30580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115024</xdr:rowOff>
    </xdr:from>
    <xdr:to>
      <xdr:col>29</xdr:col>
      <xdr:colOff>177800</xdr:colOff>
      <xdr:row>18</xdr:row>
      <xdr:rowOff>45174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077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170567</xdr:rowOff>
    </xdr:from>
    <xdr:to>
      <xdr:col>26</xdr:col>
      <xdr:colOff>50800</xdr:colOff>
      <xdr:row>18</xdr:row>
      <xdr:rowOff>7733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132842"/>
          <a:ext cx="698500" cy="86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153129</xdr:rowOff>
    </xdr:from>
    <xdr:to>
      <xdr:col>26</xdr:col>
      <xdr:colOff>101600</xdr:colOff>
      <xdr:row>18</xdr:row>
      <xdr:rowOff>83279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154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68056</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201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7733</xdr:rowOff>
    </xdr:from>
    <xdr:to>
      <xdr:col>22</xdr:col>
      <xdr:colOff>114300</xdr:colOff>
      <xdr:row>18</xdr:row>
      <xdr:rowOff>21520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141458"/>
          <a:ext cx="698500" cy="137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167087</xdr:rowOff>
    </xdr:from>
    <xdr:to>
      <xdr:col>22</xdr:col>
      <xdr:colOff>165100</xdr:colOff>
      <xdr:row>18</xdr:row>
      <xdr:rowOff>97237</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129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82014</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215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5061</xdr:rowOff>
    </xdr:from>
    <xdr:to>
      <xdr:col>18</xdr:col>
      <xdr:colOff>177800</xdr:colOff>
      <xdr:row>18</xdr:row>
      <xdr:rowOff>21520</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a:off x="2908300" y="3138786"/>
          <a:ext cx="698500" cy="164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19426</xdr:rowOff>
    </xdr:from>
    <xdr:to>
      <xdr:col>19</xdr:col>
      <xdr:colOff>38100</xdr:colOff>
      <xdr:row>18</xdr:row>
      <xdr:rowOff>121026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153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105803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23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33657</xdr:rowOff>
    </xdr:from>
    <xdr:to>
      <xdr:col>15</xdr:col>
      <xdr:colOff>101600</xdr:colOff>
      <xdr:row>18</xdr:row>
      <xdr:rowOff>135257</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673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120033</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53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60203</xdr:rowOff>
    </xdr:from>
    <xdr:to>
      <xdr:col>29</xdr:col>
      <xdr:colOff>177800</xdr:colOff>
      <xdr:row>17</xdr:row>
      <xdr:rowOff>161803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0224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76730</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867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119767</xdr:rowOff>
    </xdr:from>
    <xdr:to>
      <xdr:col>26</xdr:col>
      <xdr:colOff>101600</xdr:colOff>
      <xdr:row>18</xdr:row>
      <xdr:rowOff>49917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0820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60094</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850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128383</xdr:rowOff>
    </xdr:from>
    <xdr:to>
      <xdr:col>22</xdr:col>
      <xdr:colOff>165100</xdr:colOff>
      <xdr:row>18</xdr:row>
      <xdr:rowOff>58533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0906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68710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859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142170</xdr:rowOff>
    </xdr:from>
    <xdr:to>
      <xdr:col>19</xdr:col>
      <xdr:colOff>38100</xdr:colOff>
      <xdr:row>18</xdr:row>
      <xdr:rowOff>72320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1044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82497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873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125711</xdr:rowOff>
    </xdr:from>
    <xdr:to>
      <xdr:col>15</xdr:col>
      <xdr:colOff>101600</xdr:colOff>
      <xdr:row>18</xdr:row>
      <xdr:rowOff>55861</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087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66038</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856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172968</xdr:rowOff>
    </xdr:from>
    <xdr:to>
      <xdr:col>29</xdr:col>
      <xdr:colOff>127000</xdr:colOff>
      <xdr:row>37</xdr:row>
      <xdr:rowOff>151232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97518"/>
          <a:ext cx="0" cy="11784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123309</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24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151232</xdr:rowOff>
    </xdr:from>
    <xdr:to>
      <xdr:col>30</xdr:col>
      <xdr:colOff>25400</xdr:colOff>
      <xdr:row>37</xdr:row>
      <xdr:rowOff>151232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2759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87895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840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172968</xdr:rowOff>
    </xdr:from>
    <xdr:to>
      <xdr:col>30</xdr:col>
      <xdr:colOff>25400</xdr:colOff>
      <xdr:row>33</xdr:row>
      <xdr:rowOff>172968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975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33236</xdr:rowOff>
    </xdr:from>
    <xdr:to>
      <xdr:col>29</xdr:col>
      <xdr:colOff>127000</xdr:colOff>
      <xdr:row>36</xdr:row>
      <xdr:rowOff>85281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6986486"/>
          <a:ext cx="647700" cy="52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73391</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83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228314</xdr:rowOff>
    </xdr:from>
    <xdr:to>
      <xdr:col>29</xdr:col>
      <xdr:colOff>177800</xdr:colOff>
      <xdr:row>35</xdr:row>
      <xdr:rowOff>329914</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386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85281</xdr:rowOff>
    </xdr:from>
    <xdr:to>
      <xdr:col>26</xdr:col>
      <xdr:colOff>50800</xdr:colOff>
      <xdr:row>36</xdr:row>
      <xdr:rowOff>156908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7038531"/>
          <a:ext cx="698500" cy="716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236544</xdr:rowOff>
    </xdr:from>
    <xdr:to>
      <xdr:col>26</xdr:col>
      <xdr:colOff>101600</xdr:colOff>
      <xdr:row>35</xdr:row>
      <xdr:rowOff>338144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468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5421</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615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156908</xdr:rowOff>
    </xdr:from>
    <xdr:to>
      <xdr:col>22</xdr:col>
      <xdr:colOff>114300</xdr:colOff>
      <xdr:row>37</xdr:row>
      <xdr:rowOff>40418</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7110158"/>
          <a:ext cx="698500" cy="549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259670</xdr:rowOff>
    </xdr:from>
    <xdr:to>
      <xdr:col>22</xdr:col>
      <xdr:colOff>165100</xdr:colOff>
      <xdr:row>36</xdr:row>
      <xdr:rowOff>18370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70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28547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63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40418</xdr:rowOff>
    </xdr:from>
    <xdr:to>
      <xdr:col>18</xdr:col>
      <xdr:colOff>177800</xdr:colOff>
      <xdr:row>37</xdr:row>
      <xdr:rowOff>66726</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2908300" y="7165118"/>
          <a:ext cx="698500" cy="263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272186</xdr:rowOff>
    </xdr:from>
    <xdr:to>
      <xdr:col>19</xdr:col>
      <xdr:colOff>38100</xdr:colOff>
      <xdr:row>36</xdr:row>
      <xdr:rowOff>30886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82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41063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5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270948</xdr:rowOff>
    </xdr:from>
    <xdr:to>
      <xdr:col>15</xdr:col>
      <xdr:colOff>101600</xdr:colOff>
      <xdr:row>36</xdr:row>
      <xdr:rowOff>29648</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81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39825</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650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325336</xdr:rowOff>
    </xdr:from>
    <xdr:to>
      <xdr:col>29</xdr:col>
      <xdr:colOff>177800</xdr:colOff>
      <xdr:row>36</xdr:row>
      <xdr:rowOff>84036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9356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297413</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907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34481</xdr:rowOff>
    </xdr:from>
    <xdr:to>
      <xdr:col>26</xdr:col>
      <xdr:colOff>101600</xdr:colOff>
      <xdr:row>36</xdr:row>
      <xdr:rowOff>136081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987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120858</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074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106108</xdr:rowOff>
    </xdr:from>
    <xdr:to>
      <xdr:col>22</xdr:col>
      <xdr:colOff>165100</xdr:colOff>
      <xdr:row>37</xdr:row>
      <xdr:rowOff>36258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70593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21035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7145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161068</xdr:rowOff>
    </xdr:from>
    <xdr:to>
      <xdr:col>19</xdr:col>
      <xdr:colOff>38100</xdr:colOff>
      <xdr:row>37</xdr:row>
      <xdr:rowOff>91218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71143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75995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200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15926</xdr:rowOff>
    </xdr:from>
    <xdr:to>
      <xdr:col>15</xdr:col>
      <xdr:colOff>101600</xdr:colOff>
      <xdr:row>37</xdr:row>
      <xdr:rowOff>117526</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71406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102303</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227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23,531
23,363
24.99
11,631,056
11,029,677
591,493
5,635,341
7,699,105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63201</xdr:rowOff>
    </xdr:from>
    <xdr:to>
      <xdr:col>24</xdr:col>
      <xdr:colOff>62865</xdr:colOff>
      <xdr:row>39</xdr:row>
      <xdr:rowOff>20600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8151"/>
          <a:ext cx="1270" cy="1328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24427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1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20600</xdr:rowOff>
    </xdr:from>
    <xdr:to>
      <xdr:col>24</xdr:col>
      <xdr:colOff>152400</xdr:colOff>
      <xdr:row>39</xdr:row>
      <xdr:rowOff>20600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0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53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63201</xdr:rowOff>
    </xdr:from>
    <xdr:to>
      <xdr:col>24</xdr:col>
      <xdr:colOff>152400</xdr:colOff>
      <xdr:row>31</xdr:row>
      <xdr:rowOff>63201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8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135961</xdr:rowOff>
    </xdr:from>
    <xdr:to>
      <xdr:col>24</xdr:col>
      <xdr:colOff>63500</xdr:colOff>
      <xdr:row>37</xdr:row>
      <xdr:rowOff>37483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08161"/>
          <a:ext cx="838200" cy="7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95935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681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117508</xdr:rowOff>
    </xdr:from>
    <xdr:to>
      <xdr:col>24</xdr:col>
      <xdr:colOff>114300</xdr:colOff>
      <xdr:row>37</xdr:row>
      <xdr:rowOff>47658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37483</xdr:rowOff>
    </xdr:from>
    <xdr:to>
      <xdr:col>19</xdr:col>
      <xdr:colOff>177800</xdr:colOff>
      <xdr:row>37</xdr:row>
      <xdr:rowOff>72459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81133"/>
          <a:ext cx="889000" cy="3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145185</xdr:rowOff>
    </xdr:from>
    <xdr:to>
      <xdr:col>20</xdr:col>
      <xdr:colOff>38100</xdr:colOff>
      <xdr:row>37</xdr:row>
      <xdr:rowOff>75335</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91862</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9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72459</xdr:rowOff>
    </xdr:from>
    <xdr:to>
      <xdr:col>15</xdr:col>
      <xdr:colOff>50800</xdr:colOff>
      <xdr:row>37</xdr:row>
      <xdr:rowOff>93245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16109"/>
          <a:ext cx="889000" cy="20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152989</xdr:rowOff>
    </xdr:from>
    <xdr:to>
      <xdr:col>15</xdr:col>
      <xdr:colOff>101600</xdr:colOff>
      <xdr:row>37</xdr:row>
      <xdr:rowOff>83139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99666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0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93245</xdr:rowOff>
    </xdr:from>
    <xdr:to>
      <xdr:col>10</xdr:col>
      <xdr:colOff>114300</xdr:colOff>
      <xdr:row>37</xdr:row>
      <xdr:rowOff>96772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36895"/>
          <a:ext cx="8890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4302</xdr:rowOff>
    </xdr:from>
    <xdr:to>
      <xdr:col>10</xdr:col>
      <xdr:colOff>165100</xdr:colOff>
      <xdr:row>37</xdr:row>
      <xdr:rowOff>105902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122429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2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115924</xdr:rowOff>
    </xdr:from>
    <xdr:to>
      <xdr:col>6</xdr:col>
      <xdr:colOff>38100</xdr:colOff>
      <xdr:row>38</xdr:row>
      <xdr:rowOff>46074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59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37201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552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85161</xdr:rowOff>
    </xdr:from>
    <xdr:to>
      <xdr:col>24</xdr:col>
      <xdr:colOff>114300</xdr:colOff>
      <xdr:row>37</xdr:row>
      <xdr:rowOff>15311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5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108038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0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158133</xdr:rowOff>
    </xdr:from>
    <xdr:to>
      <xdr:col>20</xdr:col>
      <xdr:colOff>38100</xdr:colOff>
      <xdr:row>37</xdr:row>
      <xdr:rowOff>88283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3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79410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23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21659</xdr:rowOff>
    </xdr:from>
    <xdr:to>
      <xdr:col>15</xdr:col>
      <xdr:colOff>101600</xdr:colOff>
      <xdr:row>37</xdr:row>
      <xdr:rowOff>123259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6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114386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5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42445</xdr:rowOff>
    </xdr:from>
    <xdr:to>
      <xdr:col>10</xdr:col>
      <xdr:colOff>165100</xdr:colOff>
      <xdr:row>37</xdr:row>
      <xdr:rowOff>144045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8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135172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78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45972</xdr:rowOff>
    </xdr:from>
    <xdr:to>
      <xdr:col>6</xdr:col>
      <xdr:colOff>38100</xdr:colOff>
      <xdr:row>37</xdr:row>
      <xdr:rowOff>147572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8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164099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64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42412</xdr:rowOff>
    </xdr:from>
    <xdr:to>
      <xdr:col>24</xdr:col>
      <xdr:colOff>62865</xdr:colOff>
      <xdr:row>57</xdr:row>
      <xdr:rowOff>118097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57812"/>
          <a:ext cx="1270" cy="932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121924</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894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118097</xdr:rowOff>
    </xdr:from>
    <xdr:to>
      <xdr:col>24</xdr:col>
      <xdr:colOff>152400</xdr:colOff>
      <xdr:row>57</xdr:row>
      <xdr:rowOff>118097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890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160539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733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42412</xdr:rowOff>
    </xdr:from>
    <xdr:to>
      <xdr:col>24</xdr:col>
      <xdr:colOff>152400</xdr:colOff>
      <xdr:row>52</xdr:row>
      <xdr:rowOff>42412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5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101693</xdr:rowOff>
    </xdr:from>
    <xdr:to>
      <xdr:col>24</xdr:col>
      <xdr:colOff>63500</xdr:colOff>
      <xdr:row>55</xdr:row>
      <xdr:rowOff>108492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531443"/>
          <a:ext cx="838200" cy="6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83114</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84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104687</xdr:rowOff>
    </xdr:from>
    <xdr:to>
      <xdr:col>24</xdr:col>
      <xdr:colOff>114300</xdr:colOff>
      <xdr:row>57</xdr:row>
      <xdr:rowOff>34837</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70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108492</xdr:rowOff>
    </xdr:from>
    <xdr:to>
      <xdr:col>19</xdr:col>
      <xdr:colOff>177800</xdr:colOff>
      <xdr:row>55</xdr:row>
      <xdr:rowOff>130456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538242"/>
          <a:ext cx="889000" cy="2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94213</xdr:rowOff>
    </xdr:from>
    <xdr:to>
      <xdr:col>20</xdr:col>
      <xdr:colOff>38100</xdr:colOff>
      <xdr:row>57</xdr:row>
      <xdr:rowOff>24363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9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15490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8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130456</xdr:rowOff>
    </xdr:from>
    <xdr:to>
      <xdr:col>15</xdr:col>
      <xdr:colOff>50800</xdr:colOff>
      <xdr:row>57</xdr:row>
      <xdr:rowOff>2860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560206"/>
          <a:ext cx="889000" cy="21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115967</xdr:rowOff>
    </xdr:from>
    <xdr:to>
      <xdr:col>15</xdr:col>
      <xdr:colOff>101600</xdr:colOff>
      <xdr:row>57</xdr:row>
      <xdr:rowOff>46117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1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37244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80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2860</xdr:rowOff>
    </xdr:from>
    <xdr:to>
      <xdr:col>10</xdr:col>
      <xdr:colOff>114300</xdr:colOff>
      <xdr:row>57</xdr:row>
      <xdr:rowOff>47794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75510"/>
          <a:ext cx="889000" cy="4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141652</xdr:rowOff>
    </xdr:from>
    <xdr:to>
      <xdr:col>10</xdr:col>
      <xdr:colOff>165100</xdr:colOff>
      <xdr:row>57</xdr:row>
      <xdr:rowOff>71802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4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62929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35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152917</xdr:rowOff>
    </xdr:from>
    <xdr:to>
      <xdr:col>6</xdr:col>
      <xdr:colOff>38100</xdr:colOff>
      <xdr:row>57</xdr:row>
      <xdr:rowOff>83067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54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99594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2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50893</xdr:rowOff>
    </xdr:from>
    <xdr:to>
      <xdr:col>24</xdr:col>
      <xdr:colOff>114300</xdr:colOff>
      <xdr:row>55</xdr:row>
      <xdr:rowOff>152493</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48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73770</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332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57692</xdr:rowOff>
    </xdr:from>
    <xdr:to>
      <xdr:col>20</xdr:col>
      <xdr:colOff>38100</xdr:colOff>
      <xdr:row>55</xdr:row>
      <xdr:rowOff>159292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48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4369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262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79656</xdr:rowOff>
    </xdr:from>
    <xdr:to>
      <xdr:col>15</xdr:col>
      <xdr:colOff>101600</xdr:colOff>
      <xdr:row>56</xdr:row>
      <xdr:rowOff>9806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0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26333</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28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123510</xdr:rowOff>
    </xdr:from>
    <xdr:to>
      <xdr:col>10</xdr:col>
      <xdr:colOff>165100</xdr:colOff>
      <xdr:row>57</xdr:row>
      <xdr:rowOff>53660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2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70187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9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168444</xdr:rowOff>
    </xdr:from>
    <xdr:to>
      <xdr:col>6</xdr:col>
      <xdr:colOff>38100</xdr:colOff>
      <xdr:row>57</xdr:row>
      <xdr:rowOff>98594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6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89721</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6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65908</xdr:rowOff>
    </xdr:from>
    <xdr:to>
      <xdr:col>24</xdr:col>
      <xdr:colOff>62865</xdr:colOff>
      <xdr:row>78</xdr:row>
      <xdr:rowOff>126304</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410308"/>
          <a:ext cx="1270" cy="1089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130131</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03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126304</xdr:rowOff>
    </xdr:from>
    <xdr:to>
      <xdr:col>24</xdr:col>
      <xdr:colOff>152400</xdr:colOff>
      <xdr:row>78</xdr:row>
      <xdr:rowOff>126304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499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12585</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218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65908</xdr:rowOff>
    </xdr:from>
    <xdr:to>
      <xdr:col>24</xdr:col>
      <xdr:colOff>152400</xdr:colOff>
      <xdr:row>72</xdr:row>
      <xdr:rowOff>65908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41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70022</xdr:rowOff>
    </xdr:from>
    <xdr:to>
      <xdr:col>24</xdr:col>
      <xdr:colOff>63500</xdr:colOff>
      <xdr:row>77</xdr:row>
      <xdr:rowOff>156204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271672"/>
          <a:ext cx="838200" cy="8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43690</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245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65263</xdr:rowOff>
    </xdr:from>
    <xdr:to>
      <xdr:col>24</xdr:col>
      <xdr:colOff>114300</xdr:colOff>
      <xdr:row>77</xdr:row>
      <xdr:rowOff>166863</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149805</xdr:rowOff>
    </xdr:from>
    <xdr:to>
      <xdr:col>19</xdr:col>
      <xdr:colOff>177800</xdr:colOff>
      <xdr:row>77</xdr:row>
      <xdr:rowOff>156204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3351455"/>
          <a:ext cx="889000" cy="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68692</xdr:rowOff>
    </xdr:from>
    <xdr:to>
      <xdr:col>20</xdr:col>
      <xdr:colOff>38100</xdr:colOff>
      <xdr:row>77</xdr:row>
      <xdr:rowOff>170292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15369</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149805</xdr:rowOff>
    </xdr:from>
    <xdr:to>
      <xdr:col>15</xdr:col>
      <xdr:colOff>50800</xdr:colOff>
      <xdr:row>77</xdr:row>
      <xdr:rowOff>162514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351455"/>
          <a:ext cx="889000" cy="1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73492</xdr:rowOff>
    </xdr:from>
    <xdr:to>
      <xdr:col>15</xdr:col>
      <xdr:colOff>101600</xdr:colOff>
      <xdr:row>78</xdr:row>
      <xdr:rowOff>3642</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20169</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162514</xdr:rowOff>
    </xdr:from>
    <xdr:to>
      <xdr:col>10</xdr:col>
      <xdr:colOff>114300</xdr:colOff>
      <xdr:row>78</xdr:row>
      <xdr:rowOff>69062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364164"/>
          <a:ext cx="889000" cy="77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74819</xdr:rowOff>
    </xdr:from>
    <xdr:to>
      <xdr:col>10</xdr:col>
      <xdr:colOff>165100</xdr:colOff>
      <xdr:row>78</xdr:row>
      <xdr:rowOff>4969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21496</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95438</xdr:rowOff>
    </xdr:from>
    <xdr:to>
      <xdr:col>6</xdr:col>
      <xdr:colOff>38100</xdr:colOff>
      <xdr:row>78</xdr:row>
      <xdr:rowOff>25588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97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42115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72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19222</xdr:rowOff>
    </xdr:from>
    <xdr:to>
      <xdr:col>24</xdr:col>
      <xdr:colOff>114300</xdr:colOff>
      <xdr:row>77</xdr:row>
      <xdr:rowOff>120822</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22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42099</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072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105404</xdr:rowOff>
    </xdr:from>
    <xdr:to>
      <xdr:col>20</xdr:col>
      <xdr:colOff>38100</xdr:colOff>
      <xdr:row>78</xdr:row>
      <xdr:rowOff>35554</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30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26681</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399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99005</xdr:rowOff>
    </xdr:from>
    <xdr:to>
      <xdr:col>15</xdr:col>
      <xdr:colOff>101600</xdr:colOff>
      <xdr:row>78</xdr:row>
      <xdr:rowOff>29155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30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20282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393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111714</xdr:rowOff>
    </xdr:from>
    <xdr:to>
      <xdr:col>10</xdr:col>
      <xdr:colOff>165100</xdr:colOff>
      <xdr:row>78</xdr:row>
      <xdr:rowOff>41864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31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32991</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40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18262</xdr:rowOff>
    </xdr:from>
    <xdr:to>
      <xdr:col>6</xdr:col>
      <xdr:colOff>38100</xdr:colOff>
      <xdr:row>78</xdr:row>
      <xdr:rowOff>119862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39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110989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484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159804</xdr:rowOff>
    </xdr:from>
    <xdr:to>
      <xdr:col>24</xdr:col>
      <xdr:colOff>62865</xdr:colOff>
      <xdr:row>99</xdr:row>
      <xdr:rowOff>106414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90304"/>
          <a:ext cx="1270" cy="14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110241</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8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106414</xdr:rowOff>
    </xdr:from>
    <xdr:to>
      <xdr:col>24</xdr:col>
      <xdr:colOff>152400</xdr:colOff>
      <xdr:row>99</xdr:row>
      <xdr:rowOff>106414</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7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106481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36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159804</xdr:rowOff>
    </xdr:from>
    <xdr:to>
      <xdr:col>24</xdr:col>
      <xdr:colOff>152400</xdr:colOff>
      <xdr:row>90</xdr:row>
      <xdr:rowOff>159804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90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2082</xdr:rowOff>
    </xdr:from>
    <xdr:to>
      <xdr:col>24</xdr:col>
      <xdr:colOff>63500</xdr:colOff>
      <xdr:row>97</xdr:row>
      <xdr:rowOff>96228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632732"/>
          <a:ext cx="838200" cy="94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55642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3433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32765</xdr:rowOff>
    </xdr:from>
    <xdr:to>
      <xdr:col>24</xdr:col>
      <xdr:colOff>114300</xdr:colOff>
      <xdr:row>96</xdr:row>
      <xdr:rowOff>134365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49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64388</xdr:rowOff>
    </xdr:from>
    <xdr:to>
      <xdr:col>19</xdr:col>
      <xdr:colOff>177800</xdr:colOff>
      <xdr:row>97</xdr:row>
      <xdr:rowOff>96228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523588"/>
          <a:ext cx="889000" cy="20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143320</xdr:rowOff>
    </xdr:from>
    <xdr:to>
      <xdr:col>20</xdr:col>
      <xdr:colOff>38100</xdr:colOff>
      <xdr:row>97</xdr:row>
      <xdr:rowOff>73470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89997</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377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64388</xdr:rowOff>
    </xdr:from>
    <xdr:to>
      <xdr:col>15</xdr:col>
      <xdr:colOff>50800</xdr:colOff>
      <xdr:row>98</xdr:row>
      <xdr:rowOff>79324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523588"/>
          <a:ext cx="889000" cy="35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160820</xdr:rowOff>
    </xdr:from>
    <xdr:to>
      <xdr:col>15</xdr:col>
      <xdr:colOff>101600</xdr:colOff>
      <xdr:row>96</xdr:row>
      <xdr:rowOff>90970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4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107497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223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79324</xdr:rowOff>
    </xdr:from>
    <xdr:to>
      <xdr:col>10</xdr:col>
      <xdr:colOff>114300</xdr:colOff>
      <xdr:row>98</xdr:row>
      <xdr:rowOff>151397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881424"/>
          <a:ext cx="889000" cy="72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134734</xdr:rowOff>
    </xdr:from>
    <xdr:to>
      <xdr:col>10</xdr:col>
      <xdr:colOff>165100</xdr:colOff>
      <xdr:row>98</xdr:row>
      <xdr:rowOff>64884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76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81411</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540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18593</xdr:rowOff>
    </xdr:from>
    <xdr:to>
      <xdr:col>6</xdr:col>
      <xdr:colOff>38100</xdr:colOff>
      <xdr:row>98</xdr:row>
      <xdr:rowOff>120193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2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136720</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9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122732</xdr:rowOff>
    </xdr:from>
    <xdr:to>
      <xdr:col>24</xdr:col>
      <xdr:colOff>114300</xdr:colOff>
      <xdr:row>97</xdr:row>
      <xdr:rowOff>52882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58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101159</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56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45428</xdr:rowOff>
    </xdr:from>
    <xdr:to>
      <xdr:col>20</xdr:col>
      <xdr:colOff>38100</xdr:colOff>
      <xdr:row>97</xdr:row>
      <xdr:rowOff>147028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67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138155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768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13588</xdr:rowOff>
    </xdr:from>
    <xdr:to>
      <xdr:col>15</xdr:col>
      <xdr:colOff>101600</xdr:colOff>
      <xdr:row>96</xdr:row>
      <xdr:rowOff>115188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47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106315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56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28524</xdr:rowOff>
    </xdr:from>
    <xdr:to>
      <xdr:col>10</xdr:col>
      <xdr:colOff>165100</xdr:colOff>
      <xdr:row>98</xdr:row>
      <xdr:rowOff>130124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83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121251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92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100597</xdr:rowOff>
    </xdr:from>
    <xdr:to>
      <xdr:col>6</xdr:col>
      <xdr:colOff>38100</xdr:colOff>
      <xdr:row>99</xdr:row>
      <xdr:rowOff>30747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90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21874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99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38942</xdr:rowOff>
    </xdr:from>
    <xdr:to>
      <xdr:col>54</xdr:col>
      <xdr:colOff>189865</xdr:colOff>
      <xdr:row>39</xdr:row>
      <xdr:rowOff>51646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353892"/>
          <a:ext cx="1270" cy="138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55473</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4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51646</xdr:rowOff>
    </xdr:from>
    <xdr:to>
      <xdr:col>55</xdr:col>
      <xdr:colOff>88900</xdr:colOff>
      <xdr:row>39</xdr:row>
      <xdr:rowOff>51646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38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157069</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129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38942</xdr:rowOff>
    </xdr:from>
    <xdr:to>
      <xdr:col>55</xdr:col>
      <xdr:colOff>88900</xdr:colOff>
      <xdr:row>31</xdr:row>
      <xdr:rowOff>38942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353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49566</xdr:rowOff>
    </xdr:from>
    <xdr:to>
      <xdr:col>55</xdr:col>
      <xdr:colOff>0</xdr:colOff>
      <xdr:row>37</xdr:row>
      <xdr:rowOff>54008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393216"/>
          <a:ext cx="838200" cy="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59957</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403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81530</xdr:rowOff>
    </xdr:from>
    <xdr:to>
      <xdr:col>55</xdr:col>
      <xdr:colOff>50800</xdr:colOff>
      <xdr:row>38</xdr:row>
      <xdr:rowOff>11680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42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123219</xdr:rowOff>
    </xdr:from>
    <xdr:to>
      <xdr:col>50</xdr:col>
      <xdr:colOff>114300</xdr:colOff>
      <xdr:row>37</xdr:row>
      <xdr:rowOff>54008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6295419"/>
          <a:ext cx="889000" cy="10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82097</xdr:rowOff>
    </xdr:from>
    <xdr:to>
      <xdr:col>50</xdr:col>
      <xdr:colOff>165100</xdr:colOff>
      <xdr:row>38</xdr:row>
      <xdr:rowOff>12247</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3374</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51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158870</xdr:rowOff>
    </xdr:from>
    <xdr:to>
      <xdr:col>45</xdr:col>
      <xdr:colOff>177800</xdr:colOff>
      <xdr:row>36</xdr:row>
      <xdr:rowOff>123219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302370"/>
          <a:ext cx="889000" cy="99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124235</xdr:rowOff>
    </xdr:from>
    <xdr:to>
      <xdr:col>46</xdr:col>
      <xdr:colOff>38100</xdr:colOff>
      <xdr:row>38</xdr:row>
      <xdr:rowOff>54385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45512</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56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158870</xdr:rowOff>
    </xdr:from>
    <xdr:to>
      <xdr:col>41</xdr:col>
      <xdr:colOff>50800</xdr:colOff>
      <xdr:row>38</xdr:row>
      <xdr:rowOff>105280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302370"/>
          <a:ext cx="889000" cy="1318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66443</xdr:rowOff>
    </xdr:from>
    <xdr:to>
      <xdr:col>41</xdr:col>
      <xdr:colOff>101600</xdr:colOff>
      <xdr:row>31</xdr:row>
      <xdr:rowOff>168043</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159170</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5474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50528</xdr:rowOff>
    </xdr:from>
    <xdr:to>
      <xdr:col>36</xdr:col>
      <xdr:colOff>165100</xdr:colOff>
      <xdr:row>38</xdr:row>
      <xdr:rowOff>152128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56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168655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34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170216</xdr:rowOff>
    </xdr:from>
    <xdr:to>
      <xdr:col>55</xdr:col>
      <xdr:colOff>50800</xdr:colOff>
      <xdr:row>37</xdr:row>
      <xdr:rowOff>100366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34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21643</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9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3208</xdr:rowOff>
    </xdr:from>
    <xdr:to>
      <xdr:col>50</xdr:col>
      <xdr:colOff>165100</xdr:colOff>
      <xdr:row>37</xdr:row>
      <xdr:rowOff>104808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34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121335</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12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72419</xdr:rowOff>
    </xdr:from>
    <xdr:to>
      <xdr:col>46</xdr:col>
      <xdr:colOff>38100</xdr:colOff>
      <xdr:row>37</xdr:row>
      <xdr:rowOff>2569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24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19096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01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108070</xdr:rowOff>
    </xdr:from>
    <xdr:to>
      <xdr:col>41</xdr:col>
      <xdr:colOff>101600</xdr:colOff>
      <xdr:row>31</xdr:row>
      <xdr:rowOff>38220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25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54747</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026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54480</xdr:rowOff>
    </xdr:from>
    <xdr:to>
      <xdr:col>36</xdr:col>
      <xdr:colOff>165100</xdr:colOff>
      <xdr:row>38</xdr:row>
      <xdr:rowOff>156080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56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147207</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66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143883</xdr:rowOff>
    </xdr:from>
    <xdr:to>
      <xdr:col>54</xdr:col>
      <xdr:colOff>189865</xdr:colOff>
      <xdr:row>58</xdr:row>
      <xdr:rowOff>114698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16383"/>
          <a:ext cx="1270" cy="1342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118525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6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114698</xdr:rowOff>
    </xdr:from>
    <xdr:to>
      <xdr:col>55</xdr:col>
      <xdr:colOff>88900</xdr:colOff>
      <xdr:row>58</xdr:row>
      <xdr:rowOff>114698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5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90560</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91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143883</xdr:rowOff>
    </xdr:from>
    <xdr:to>
      <xdr:col>55</xdr:col>
      <xdr:colOff>88900</xdr:colOff>
      <xdr:row>50</xdr:row>
      <xdr:rowOff>143883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1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151268</xdr:rowOff>
    </xdr:from>
    <xdr:to>
      <xdr:col>55</xdr:col>
      <xdr:colOff>0</xdr:colOff>
      <xdr:row>58</xdr:row>
      <xdr:rowOff>30970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923918"/>
          <a:ext cx="838200" cy="5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14508</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615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163081</xdr:rowOff>
    </xdr:from>
    <xdr:to>
      <xdr:col>55</xdr:col>
      <xdr:colOff>50800</xdr:colOff>
      <xdr:row>57</xdr:row>
      <xdr:rowOff>93231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6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163809</xdr:rowOff>
    </xdr:from>
    <xdr:to>
      <xdr:col>50</xdr:col>
      <xdr:colOff>114300</xdr:colOff>
      <xdr:row>57</xdr:row>
      <xdr:rowOff>151268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593559"/>
          <a:ext cx="889000" cy="330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5667</xdr:rowOff>
    </xdr:from>
    <xdr:to>
      <xdr:col>50</xdr:col>
      <xdr:colOff>165100</xdr:colOff>
      <xdr:row>57</xdr:row>
      <xdr:rowOff>107267</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77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123794</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55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163809</xdr:rowOff>
    </xdr:from>
    <xdr:to>
      <xdr:col>45</xdr:col>
      <xdr:colOff>177800</xdr:colOff>
      <xdr:row>56</xdr:row>
      <xdr:rowOff>3843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593559"/>
          <a:ext cx="889000" cy="1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148634</xdr:rowOff>
    </xdr:from>
    <xdr:to>
      <xdr:col>46</xdr:col>
      <xdr:colOff>38100</xdr:colOff>
      <xdr:row>57</xdr:row>
      <xdr:rowOff>78784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4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69911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84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3843</xdr:rowOff>
    </xdr:from>
    <xdr:to>
      <xdr:col>41</xdr:col>
      <xdr:colOff>50800</xdr:colOff>
      <xdr:row>56</xdr:row>
      <xdr:rowOff>17156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605043"/>
          <a:ext cx="889000" cy="13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111242</xdr:rowOff>
    </xdr:from>
    <xdr:to>
      <xdr:col>41</xdr:col>
      <xdr:colOff>101600</xdr:colOff>
      <xdr:row>57</xdr:row>
      <xdr:rowOff>41392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1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32519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80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117368</xdr:rowOff>
    </xdr:from>
    <xdr:to>
      <xdr:col>36</xdr:col>
      <xdr:colOff>165100</xdr:colOff>
      <xdr:row>57</xdr:row>
      <xdr:rowOff>47518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1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38645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8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151620</xdr:rowOff>
    </xdr:from>
    <xdr:to>
      <xdr:col>55</xdr:col>
      <xdr:colOff>50800</xdr:colOff>
      <xdr:row>58</xdr:row>
      <xdr:rowOff>81770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9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66547</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83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100468</xdr:rowOff>
    </xdr:from>
    <xdr:to>
      <xdr:col>50</xdr:col>
      <xdr:colOff>165100</xdr:colOff>
      <xdr:row>58</xdr:row>
      <xdr:rowOff>30618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7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21745</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965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113009</xdr:rowOff>
    </xdr:from>
    <xdr:to>
      <xdr:col>46</xdr:col>
      <xdr:colOff>38100</xdr:colOff>
      <xdr:row>56</xdr:row>
      <xdr:rowOff>43159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542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59686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317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124493</xdr:rowOff>
    </xdr:from>
    <xdr:to>
      <xdr:col>41</xdr:col>
      <xdr:colOff>101600</xdr:colOff>
      <xdr:row>56</xdr:row>
      <xdr:rowOff>54643</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5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71170</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32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137806</xdr:rowOff>
    </xdr:from>
    <xdr:to>
      <xdr:col>36</xdr:col>
      <xdr:colOff>165100</xdr:colOff>
      <xdr:row>56</xdr:row>
      <xdr:rowOff>67956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567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84483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34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xdr:rowOff>
    </xdr:from>
    <xdr:to>
      <xdr:col>54</xdr:col>
      <xdr:colOff>189865</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173090"/>
          <a:ext cx="1270" cy="141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118267</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948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xdr:rowOff>
    </xdr:from>
    <xdr:to>
      <xdr:col>55</xdr:col>
      <xdr:colOff>88900</xdr:colOff>
      <xdr:row>71</xdr:row>
      <xdr:rowOff>140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173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71501</xdr:rowOff>
    </xdr:from>
    <xdr:to>
      <xdr:col>55</xdr:col>
      <xdr:colOff>0</xdr:colOff>
      <xdr:row>79</xdr:row>
      <xdr:rowOff>18008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444601"/>
          <a:ext cx="838200" cy="117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24509</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2261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1632</xdr:rowOff>
    </xdr:from>
    <xdr:to>
      <xdr:col>55</xdr:col>
      <xdr:colOff>50800</xdr:colOff>
      <xdr:row>78</xdr:row>
      <xdr:rowOff>103232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71501</xdr:rowOff>
    </xdr:from>
    <xdr:to>
      <xdr:col>50</xdr:col>
      <xdr:colOff>114300</xdr:colOff>
      <xdr:row>78</xdr:row>
      <xdr:rowOff>108516</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3444601"/>
          <a:ext cx="889000" cy="37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142621</xdr:rowOff>
    </xdr:from>
    <xdr:to>
      <xdr:col>50</xdr:col>
      <xdr:colOff>165100</xdr:colOff>
      <xdr:row>78</xdr:row>
      <xdr:rowOff>72771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89298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1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108516</xdr:rowOff>
    </xdr:from>
    <xdr:to>
      <xdr:col>45</xdr:col>
      <xdr:colOff>177800</xdr:colOff>
      <xdr:row>78</xdr:row>
      <xdr:rowOff>156235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3481616"/>
          <a:ext cx="889000" cy="4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116294</xdr:rowOff>
    </xdr:from>
    <xdr:to>
      <xdr:col>46</xdr:col>
      <xdr:colOff>38100</xdr:colOff>
      <xdr:row>78</xdr:row>
      <xdr:rowOff>46444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62971</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156235</xdr:rowOff>
    </xdr:from>
    <xdr:to>
      <xdr:col>41</xdr:col>
      <xdr:colOff>50800</xdr:colOff>
      <xdr:row>79</xdr:row>
      <xdr:rowOff>38088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529335"/>
          <a:ext cx="889000" cy="53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79127</xdr:rowOff>
    </xdr:from>
    <xdr:to>
      <xdr:col>41</xdr:col>
      <xdr:colOff>101600</xdr:colOff>
      <xdr:row>78</xdr:row>
      <xdr:rowOff>9277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25804</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94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89148</xdr:rowOff>
    </xdr:from>
    <xdr:to>
      <xdr:col>36</xdr:col>
      <xdr:colOff>165100</xdr:colOff>
      <xdr:row>78</xdr:row>
      <xdr:rowOff>19298</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29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35825</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306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138658</xdr:rowOff>
    </xdr:from>
    <xdr:to>
      <xdr:col>55</xdr:col>
      <xdr:colOff>50800</xdr:colOff>
      <xdr:row>79</xdr:row>
      <xdr:rowOff>68808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51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53585</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426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20701</xdr:rowOff>
    </xdr:from>
    <xdr:to>
      <xdr:col>50</xdr:col>
      <xdr:colOff>165100</xdr:colOff>
      <xdr:row>78</xdr:row>
      <xdr:rowOff>122301</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39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113428</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48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57716</xdr:rowOff>
    </xdr:from>
    <xdr:to>
      <xdr:col>46</xdr:col>
      <xdr:colOff>38100</xdr:colOff>
      <xdr:row>78</xdr:row>
      <xdr:rowOff>159316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43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150443</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523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105435</xdr:rowOff>
    </xdr:from>
    <xdr:to>
      <xdr:col>41</xdr:col>
      <xdr:colOff>101600</xdr:colOff>
      <xdr:row>79</xdr:row>
      <xdr:rowOff>35585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47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26712</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571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158738</xdr:rowOff>
    </xdr:from>
    <xdr:to>
      <xdr:col>36</xdr:col>
      <xdr:colOff>165100</xdr:colOff>
      <xdr:row>79</xdr:row>
      <xdr:rowOff>88888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531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80015</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83017" y="13624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51265</xdr:rowOff>
    </xdr:from>
    <xdr:to>
      <xdr:col>54</xdr:col>
      <xdr:colOff>189865</xdr:colOff>
      <xdr:row>99</xdr:row>
      <xdr:rowOff>36384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653215"/>
          <a:ext cx="1270" cy="135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40211</xdr:rowOff>
    </xdr:from>
    <xdr:ext cx="469744"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7013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36384</xdr:rowOff>
    </xdr:from>
    <xdr:to>
      <xdr:col>55</xdr:col>
      <xdr:colOff>88900</xdr:colOff>
      <xdr:row>99</xdr:row>
      <xdr:rowOff>36384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7009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169392</xdr:rowOff>
    </xdr:from>
    <xdr:ext cx="599010"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428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51265</xdr:rowOff>
    </xdr:from>
    <xdr:to>
      <xdr:col>55</xdr:col>
      <xdr:colOff>88900</xdr:colOff>
      <xdr:row>91</xdr:row>
      <xdr:rowOff>51265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65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49219</xdr:rowOff>
    </xdr:from>
    <xdr:to>
      <xdr:col>55</xdr:col>
      <xdr:colOff>0</xdr:colOff>
      <xdr:row>98</xdr:row>
      <xdr:rowOff>88364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9639300" y="16851319"/>
          <a:ext cx="838200" cy="3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99204</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5584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76327</xdr:rowOff>
    </xdr:from>
    <xdr:to>
      <xdr:col>55</xdr:col>
      <xdr:colOff>50800</xdr:colOff>
      <xdr:row>98</xdr:row>
      <xdr:rowOff>6477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70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40520</xdr:rowOff>
    </xdr:from>
    <xdr:to>
      <xdr:col>50</xdr:col>
      <xdr:colOff>114300</xdr:colOff>
      <xdr:row>98</xdr:row>
      <xdr:rowOff>49219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8750300" y="16328270"/>
          <a:ext cx="889000" cy="52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109387</xdr:rowOff>
    </xdr:from>
    <xdr:to>
      <xdr:col>50</xdr:col>
      <xdr:colOff>165100</xdr:colOff>
      <xdr:row>98</xdr:row>
      <xdr:rowOff>39537</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740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56064</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515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40520</xdr:rowOff>
    </xdr:from>
    <xdr:to>
      <xdr:col>45</xdr:col>
      <xdr:colOff>177800</xdr:colOff>
      <xdr:row>95</xdr:row>
      <xdr:rowOff>46823</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7861300" y="16328270"/>
          <a:ext cx="889000" cy="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105511</xdr:rowOff>
    </xdr:from>
    <xdr:to>
      <xdr:col>46</xdr:col>
      <xdr:colOff>38100</xdr:colOff>
      <xdr:row>98</xdr:row>
      <xdr:rowOff>35661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73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26788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82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17410</xdr:rowOff>
    </xdr:from>
    <xdr:to>
      <xdr:col>41</xdr:col>
      <xdr:colOff>50800</xdr:colOff>
      <xdr:row>95</xdr:row>
      <xdr:rowOff>46823</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72300" y="16305160"/>
          <a:ext cx="889000" cy="29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73639</xdr:rowOff>
    </xdr:from>
    <xdr:to>
      <xdr:col>41</xdr:col>
      <xdr:colOff>101600</xdr:colOff>
      <xdr:row>98</xdr:row>
      <xdr:rowOff>3789</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7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166366</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79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71766</xdr:rowOff>
    </xdr:from>
    <xdr:to>
      <xdr:col>36</xdr:col>
      <xdr:colOff>165100</xdr:colOff>
      <xdr:row>98</xdr:row>
      <xdr:rowOff>1916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70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164493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79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37564</xdr:rowOff>
    </xdr:from>
    <xdr:to>
      <xdr:col>55</xdr:col>
      <xdr:colOff>50800</xdr:colOff>
      <xdr:row>98</xdr:row>
      <xdr:rowOff>139164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83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123941</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754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169869</xdr:rowOff>
    </xdr:from>
    <xdr:to>
      <xdr:col>50</xdr:col>
      <xdr:colOff>165100</xdr:colOff>
      <xdr:row>98</xdr:row>
      <xdr:rowOff>100019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80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91146</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893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161170</xdr:rowOff>
    </xdr:from>
    <xdr:to>
      <xdr:col>46</xdr:col>
      <xdr:colOff>38100</xdr:colOff>
      <xdr:row>95</xdr:row>
      <xdr:rowOff>91320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27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107847</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05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167473</xdr:rowOff>
    </xdr:from>
    <xdr:to>
      <xdr:col>41</xdr:col>
      <xdr:colOff>101600</xdr:colOff>
      <xdr:row>95</xdr:row>
      <xdr:rowOff>97623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2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114150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05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138060</xdr:rowOff>
    </xdr:from>
    <xdr:to>
      <xdr:col>36</xdr:col>
      <xdr:colOff>165100</xdr:colOff>
      <xdr:row>95</xdr:row>
      <xdr:rowOff>68210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2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84737</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029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56881</xdr:rowOff>
    </xdr:from>
    <xdr:to>
      <xdr:col>85</xdr:col>
      <xdr:colOff>126364</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371831"/>
          <a:ext cx="1269" cy="1413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118758</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8053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3558</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5147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56881</xdr:rowOff>
    </xdr:from>
    <xdr:to>
      <xdr:col>86</xdr:col>
      <xdr:colOff>25400</xdr:colOff>
      <xdr:row>31</xdr:row>
      <xdr:rowOff>56881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371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110896</xdr:rowOff>
    </xdr:from>
    <xdr:to>
      <xdr:col>85</xdr:col>
      <xdr:colOff>127000</xdr:colOff>
      <xdr:row>39</xdr:row>
      <xdr:rowOff>98520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25996"/>
          <a:ext cx="838200" cy="15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36209</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551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13332</xdr:rowOff>
    </xdr:from>
    <xdr:to>
      <xdr:col>85</xdr:col>
      <xdr:colOff>177800</xdr:colOff>
      <xdr:row>39</xdr:row>
      <xdr:rowOff>114932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69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110896</xdr:rowOff>
    </xdr:from>
    <xdr:to>
      <xdr:col>81</xdr:col>
      <xdr:colOff>50800</xdr:colOff>
      <xdr:row>38</xdr:row>
      <xdr:rowOff>155180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4592300" y="6625996"/>
          <a:ext cx="889000" cy="44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162509</xdr:rowOff>
    </xdr:from>
    <xdr:to>
      <xdr:col>81</xdr:col>
      <xdr:colOff>101600</xdr:colOff>
      <xdr:row>39</xdr:row>
      <xdr:rowOff>92659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67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83786</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770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24257</xdr:rowOff>
    </xdr:from>
    <xdr:to>
      <xdr:col>76</xdr:col>
      <xdr:colOff>114300</xdr:colOff>
      <xdr:row>38</xdr:row>
      <xdr:rowOff>155180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539357"/>
          <a:ext cx="889000" cy="130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147160</xdr:rowOff>
    </xdr:from>
    <xdr:to>
      <xdr:col>76</xdr:col>
      <xdr:colOff>165100</xdr:colOff>
      <xdr:row>39</xdr:row>
      <xdr:rowOff>77310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66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68437</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75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24257</xdr:rowOff>
    </xdr:from>
    <xdr:to>
      <xdr:col>71</xdr:col>
      <xdr:colOff>177800</xdr:colOff>
      <xdr:row>38</xdr:row>
      <xdr:rowOff>45386</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2814300" y="6539357"/>
          <a:ext cx="889000" cy="21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165514</xdr:rowOff>
    </xdr:from>
    <xdr:to>
      <xdr:col>72</xdr:col>
      <xdr:colOff>38100</xdr:colOff>
      <xdr:row>39</xdr:row>
      <xdr:rowOff>95664</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68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86791</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77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153398</xdr:rowOff>
    </xdr:from>
    <xdr:to>
      <xdr:col>67</xdr:col>
      <xdr:colOff>101600</xdr:colOff>
      <xdr:row>39</xdr:row>
      <xdr:rowOff>83548</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66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74675</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761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47720</xdr:rowOff>
    </xdr:from>
    <xdr:to>
      <xdr:col>85</xdr:col>
      <xdr:colOff>177800</xdr:colOff>
      <xdr:row>39</xdr:row>
      <xdr:rowOff>149320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73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163209</xdr:rowOff>
    </xdr:from>
    <xdr:ext cx="313932"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6783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60096</xdr:rowOff>
    </xdr:from>
    <xdr:to>
      <xdr:col>81</xdr:col>
      <xdr:colOff>101600</xdr:colOff>
      <xdr:row>38</xdr:row>
      <xdr:rowOff>161696</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57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6773</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46428" y="6350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104380</xdr:rowOff>
    </xdr:from>
    <xdr:to>
      <xdr:col>76</xdr:col>
      <xdr:colOff>165100</xdr:colOff>
      <xdr:row>39</xdr:row>
      <xdr:rowOff>34530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1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51057</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357428" y="639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144907</xdr:rowOff>
    </xdr:from>
    <xdr:to>
      <xdr:col>72</xdr:col>
      <xdr:colOff>38100</xdr:colOff>
      <xdr:row>38</xdr:row>
      <xdr:rowOff>75057</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48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91584</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468428" y="6263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166036</xdr:rowOff>
    </xdr:from>
    <xdr:to>
      <xdr:col>67</xdr:col>
      <xdr:colOff>101600</xdr:colOff>
      <xdr:row>38</xdr:row>
      <xdr:rowOff>96186</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50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112713</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579428" y="6284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91857</xdr:rowOff>
    </xdr:from>
    <xdr:to>
      <xdr:col>85</xdr:col>
      <xdr:colOff>126364</xdr:colOff>
      <xdr:row>78</xdr:row>
      <xdr:rowOff>155897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1921907"/>
          <a:ext cx="1269" cy="1607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159724</xdr:rowOff>
    </xdr:from>
    <xdr:ext cx="469744"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532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155897</xdr:rowOff>
    </xdr:from>
    <xdr:to>
      <xdr:col>86</xdr:col>
      <xdr:colOff>25400</xdr:colOff>
      <xdr:row>78</xdr:row>
      <xdr:rowOff>155897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52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38534</xdr:rowOff>
    </xdr:from>
    <xdr:ext cx="599010"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69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91857</xdr:rowOff>
    </xdr:from>
    <xdr:to>
      <xdr:col>86</xdr:col>
      <xdr:colOff>25400</xdr:colOff>
      <xdr:row>69</xdr:row>
      <xdr:rowOff>91857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192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352</xdr:rowOff>
    </xdr:from>
    <xdr:to>
      <xdr:col>85</xdr:col>
      <xdr:colOff>127000</xdr:colOff>
      <xdr:row>77</xdr:row>
      <xdr:rowOff>20158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5481300" y="13202002"/>
          <a:ext cx="838200" cy="19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28485</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887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5607</xdr:rowOff>
    </xdr:from>
    <xdr:to>
      <xdr:col>85</xdr:col>
      <xdr:colOff>177800</xdr:colOff>
      <xdr:row>76</xdr:row>
      <xdr:rowOff>107207</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303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20158</xdr:rowOff>
    </xdr:from>
    <xdr:to>
      <xdr:col>81</xdr:col>
      <xdr:colOff>50800</xdr:colOff>
      <xdr:row>77</xdr:row>
      <xdr:rowOff>93783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4592300" y="13221808"/>
          <a:ext cx="889000" cy="7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15143</xdr:rowOff>
    </xdr:from>
    <xdr:to>
      <xdr:col>81</xdr:col>
      <xdr:colOff>101600</xdr:colOff>
      <xdr:row>76</xdr:row>
      <xdr:rowOff>116743</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304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133271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820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93783</xdr:rowOff>
    </xdr:from>
    <xdr:to>
      <xdr:col>76</xdr:col>
      <xdr:colOff>114300</xdr:colOff>
      <xdr:row>77</xdr:row>
      <xdr:rowOff>128025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3703300" y="13295433"/>
          <a:ext cx="889000" cy="3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31390</xdr:rowOff>
    </xdr:from>
    <xdr:to>
      <xdr:col>76</xdr:col>
      <xdr:colOff>165100</xdr:colOff>
      <xdr:row>76</xdr:row>
      <xdr:rowOff>132990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306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149518</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83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118391</xdr:rowOff>
    </xdr:from>
    <xdr:to>
      <xdr:col>71</xdr:col>
      <xdr:colOff>177800</xdr:colOff>
      <xdr:row>77</xdr:row>
      <xdr:rowOff>128025</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2814300" y="13320041"/>
          <a:ext cx="889000" cy="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52699</xdr:rowOff>
    </xdr:from>
    <xdr:to>
      <xdr:col>72</xdr:col>
      <xdr:colOff>38100</xdr:colOff>
      <xdr:row>76</xdr:row>
      <xdr:rowOff>154299</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30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170827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285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45303</xdr:rowOff>
    </xdr:from>
    <xdr:to>
      <xdr:col>67</xdr:col>
      <xdr:colOff>101600</xdr:colOff>
      <xdr:row>76</xdr:row>
      <xdr:rowOff>146903</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307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163430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85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121002</xdr:rowOff>
    </xdr:from>
    <xdr:to>
      <xdr:col>85</xdr:col>
      <xdr:colOff>177800</xdr:colOff>
      <xdr:row>77</xdr:row>
      <xdr:rowOff>51152</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3151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99429</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3129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140808</xdr:rowOff>
    </xdr:from>
    <xdr:to>
      <xdr:col>81</xdr:col>
      <xdr:colOff>101600</xdr:colOff>
      <xdr:row>77</xdr:row>
      <xdr:rowOff>70958</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317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62085</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326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42983</xdr:rowOff>
    </xdr:from>
    <xdr:to>
      <xdr:col>76</xdr:col>
      <xdr:colOff>165100</xdr:colOff>
      <xdr:row>77</xdr:row>
      <xdr:rowOff>144583</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324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135710</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333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77225</xdr:rowOff>
    </xdr:from>
    <xdr:to>
      <xdr:col>72</xdr:col>
      <xdr:colOff>38100</xdr:colOff>
      <xdr:row>78</xdr:row>
      <xdr:rowOff>7375</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327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169952</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337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67591</xdr:rowOff>
    </xdr:from>
    <xdr:to>
      <xdr:col>67</xdr:col>
      <xdr:colOff>101600</xdr:colOff>
      <xdr:row>77</xdr:row>
      <xdr:rowOff>169191</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326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160318</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336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64092</xdr:rowOff>
    </xdr:from>
    <xdr:to>
      <xdr:col>85</xdr:col>
      <xdr:colOff>126364</xdr:colOff>
      <xdr:row>98</xdr:row>
      <xdr:rowOff>139426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494592"/>
          <a:ext cx="1269" cy="144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143253</xdr:rowOff>
    </xdr:from>
    <xdr:ext cx="313932"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4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139426</xdr:rowOff>
    </xdr:from>
    <xdr:to>
      <xdr:col>86</xdr:col>
      <xdr:colOff>25400</xdr:colOff>
      <xdr:row>98</xdr:row>
      <xdr:rowOff>139426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4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10769</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269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64092</xdr:rowOff>
    </xdr:from>
    <xdr:to>
      <xdr:col>86</xdr:col>
      <xdr:colOff>25400</xdr:colOff>
      <xdr:row>90</xdr:row>
      <xdr:rowOff>64092</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494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25702</xdr:rowOff>
    </xdr:from>
    <xdr:to>
      <xdr:col>85</xdr:col>
      <xdr:colOff>127000</xdr:colOff>
      <xdr:row>98</xdr:row>
      <xdr:rowOff>128316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6827802"/>
          <a:ext cx="838200" cy="102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10918</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641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159491</xdr:rowOff>
    </xdr:from>
    <xdr:to>
      <xdr:col>85</xdr:col>
      <xdr:colOff>177800</xdr:colOff>
      <xdr:row>98</xdr:row>
      <xdr:rowOff>89641</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25702</xdr:rowOff>
    </xdr:from>
    <xdr:to>
      <xdr:col>81</xdr:col>
      <xdr:colOff>50800</xdr:colOff>
      <xdr:row>98</xdr:row>
      <xdr:rowOff>33420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4592300" y="16827802"/>
          <a:ext cx="889000" cy="7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150467</xdr:rowOff>
    </xdr:from>
    <xdr:to>
      <xdr:col>81</xdr:col>
      <xdr:colOff>101600</xdr:colOff>
      <xdr:row>98</xdr:row>
      <xdr:rowOff>80617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71744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87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33420</xdr:rowOff>
    </xdr:from>
    <xdr:to>
      <xdr:col>76</xdr:col>
      <xdr:colOff>114300</xdr:colOff>
      <xdr:row>98</xdr:row>
      <xdr:rowOff>138246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703300" y="16835520"/>
          <a:ext cx="889000" cy="10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136554</xdr:rowOff>
    </xdr:from>
    <xdr:to>
      <xdr:col>76</xdr:col>
      <xdr:colOff>165100</xdr:colOff>
      <xdr:row>98</xdr:row>
      <xdr:rowOff>66704</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83231</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54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109227</xdr:rowOff>
    </xdr:from>
    <xdr:to>
      <xdr:col>71</xdr:col>
      <xdr:colOff>177800</xdr:colOff>
      <xdr:row>98</xdr:row>
      <xdr:rowOff>138246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2814300" y="16911327"/>
          <a:ext cx="889000" cy="2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12264</xdr:rowOff>
    </xdr:from>
    <xdr:to>
      <xdr:col>72</xdr:col>
      <xdr:colOff>38100</xdr:colOff>
      <xdr:row>98</xdr:row>
      <xdr:rowOff>113864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130391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58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32175</xdr:rowOff>
    </xdr:from>
    <xdr:to>
      <xdr:col>67</xdr:col>
      <xdr:colOff>101600</xdr:colOff>
      <xdr:row>98</xdr:row>
      <xdr:rowOff>133775</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83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150302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60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77516</xdr:rowOff>
    </xdr:from>
    <xdr:to>
      <xdr:col>85</xdr:col>
      <xdr:colOff>177800</xdr:colOff>
      <xdr:row>99</xdr:row>
      <xdr:rowOff>7666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87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163893</xdr:rowOff>
    </xdr:from>
    <xdr:ext cx="469744"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79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146352</xdr:rowOff>
    </xdr:from>
    <xdr:to>
      <xdr:col>81</xdr:col>
      <xdr:colOff>101600</xdr:colOff>
      <xdr:row>98</xdr:row>
      <xdr:rowOff>76502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77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93029</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655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154070</xdr:rowOff>
    </xdr:from>
    <xdr:to>
      <xdr:col>76</xdr:col>
      <xdr:colOff>165100</xdr:colOff>
      <xdr:row>98</xdr:row>
      <xdr:rowOff>84220</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78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75347</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8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87446</xdr:rowOff>
    </xdr:from>
    <xdr:to>
      <xdr:col>72</xdr:col>
      <xdr:colOff>38100</xdr:colOff>
      <xdr:row>99</xdr:row>
      <xdr:rowOff>17596</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88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8723</xdr:rowOff>
    </xdr:from>
    <xdr:ext cx="378565"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514017" y="16982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58427</xdr:rowOff>
    </xdr:from>
    <xdr:to>
      <xdr:col>67</xdr:col>
      <xdr:colOff>101600</xdr:colOff>
      <xdr:row>98</xdr:row>
      <xdr:rowOff>160027</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860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151154</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79428" y="16953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13056</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156556"/>
          <a:ext cx="1269" cy="149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131183</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493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13056</xdr:rowOff>
    </xdr:from>
    <xdr:to>
      <xdr:col>116</xdr:col>
      <xdr:colOff>152400</xdr:colOff>
      <xdr:row>30</xdr:row>
      <xdr:rowOff>13056</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156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128087</xdr:rowOff>
    </xdr:from>
    <xdr:to>
      <xdr:col>116</xdr:col>
      <xdr:colOff>63500</xdr:colOff>
      <xdr:row>30</xdr:row>
      <xdr:rowOff>156433</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1323300" y="5271587"/>
          <a:ext cx="838200" cy="28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39529</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383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61102</xdr:rowOff>
    </xdr:from>
    <xdr:to>
      <xdr:col>116</xdr:col>
      <xdr:colOff>114300</xdr:colOff>
      <xdr:row>37</xdr:row>
      <xdr:rowOff>162702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40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156433</xdr:rowOff>
    </xdr:from>
    <xdr:to>
      <xdr:col>111</xdr:col>
      <xdr:colOff>177800</xdr:colOff>
      <xdr:row>30</xdr:row>
      <xdr:rowOff>170790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0434300" y="5299933"/>
          <a:ext cx="889000" cy="1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71984</xdr:rowOff>
    </xdr:from>
    <xdr:to>
      <xdr:col>112</xdr:col>
      <xdr:colOff>38100</xdr:colOff>
      <xdr:row>38</xdr:row>
      <xdr:rowOff>2133</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4156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164711</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508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170790</xdr:rowOff>
    </xdr:from>
    <xdr:to>
      <xdr:col>107</xdr:col>
      <xdr:colOff>50800</xdr:colOff>
      <xdr:row>31</xdr:row>
      <xdr:rowOff>31984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9545300" y="5314290"/>
          <a:ext cx="889000" cy="32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93655</xdr:rowOff>
    </xdr:from>
    <xdr:to>
      <xdr:col>107</xdr:col>
      <xdr:colOff>101600</xdr:colOff>
      <xdr:row>38</xdr:row>
      <xdr:rowOff>23805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43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14932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53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31984</xdr:rowOff>
    </xdr:from>
    <xdr:to>
      <xdr:col>102</xdr:col>
      <xdr:colOff>114300</xdr:colOff>
      <xdr:row>31</xdr:row>
      <xdr:rowOff>150582</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8656300" y="5346934"/>
          <a:ext cx="889000" cy="11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93838</xdr:rowOff>
    </xdr:from>
    <xdr:to>
      <xdr:col>102</xdr:col>
      <xdr:colOff>165100</xdr:colOff>
      <xdr:row>38</xdr:row>
      <xdr:rowOff>23988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43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15115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530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121819</xdr:rowOff>
    </xdr:from>
    <xdr:to>
      <xdr:col>98</xdr:col>
      <xdr:colOff>38100</xdr:colOff>
      <xdr:row>38</xdr:row>
      <xdr:rowOff>51969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4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43095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558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77287</xdr:rowOff>
    </xdr:from>
    <xdr:to>
      <xdr:col>116</xdr:col>
      <xdr:colOff>114300</xdr:colOff>
      <xdr:row>31</xdr:row>
      <xdr:rowOff>7437</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522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29</xdr:row>
      <xdr:rowOff>163664</xdr:rowOff>
    </xdr:from>
    <xdr:ext cx="534377"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513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105633</xdr:rowOff>
    </xdr:from>
    <xdr:to>
      <xdr:col>112</xdr:col>
      <xdr:colOff>38100</xdr:colOff>
      <xdr:row>31</xdr:row>
      <xdr:rowOff>35783</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524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29</xdr:row>
      <xdr:rowOff>52310</xdr:rowOff>
    </xdr:from>
    <xdr:ext cx="534377"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056111" y="502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119990</xdr:rowOff>
    </xdr:from>
    <xdr:to>
      <xdr:col>107</xdr:col>
      <xdr:colOff>101600</xdr:colOff>
      <xdr:row>31</xdr:row>
      <xdr:rowOff>50140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526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29</xdr:row>
      <xdr:rowOff>66667</xdr:rowOff>
    </xdr:from>
    <xdr:ext cx="534377"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167111" y="5038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152634</xdr:rowOff>
    </xdr:from>
    <xdr:to>
      <xdr:col>102</xdr:col>
      <xdr:colOff>165100</xdr:colOff>
      <xdr:row>31</xdr:row>
      <xdr:rowOff>82784</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529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29</xdr:row>
      <xdr:rowOff>99311</xdr:rowOff>
    </xdr:from>
    <xdr:ext cx="534377"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278111" y="5071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99782</xdr:rowOff>
    </xdr:from>
    <xdr:to>
      <xdr:col>98</xdr:col>
      <xdr:colOff>38100</xdr:colOff>
      <xdr:row>32</xdr:row>
      <xdr:rowOff>29932</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541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30</xdr:row>
      <xdr:rowOff>46459</xdr:rowOff>
    </xdr:from>
    <xdr:ext cx="534377"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389111" y="518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110073</xdr:rowOff>
    </xdr:from>
    <xdr:to>
      <xdr:col>116</xdr:col>
      <xdr:colOff>62864</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682573"/>
          <a:ext cx="1269" cy="1401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56750</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45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110073</xdr:rowOff>
    </xdr:from>
    <xdr:to>
      <xdr:col>116</xdr:col>
      <xdr:colOff>152400</xdr:colOff>
      <xdr:row>50</xdr:row>
      <xdr:rowOff>110073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682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163475</xdr:rowOff>
    </xdr:from>
    <xdr:to>
      <xdr:col>116</xdr:col>
      <xdr:colOff>63500</xdr:colOff>
      <xdr:row>57</xdr:row>
      <xdr:rowOff>163749</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1323300" y="9936125"/>
          <a:ext cx="8382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153555</xdr:rowOff>
    </xdr:from>
    <xdr:ext cx="378565"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9262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3678</xdr:rowOff>
    </xdr:from>
    <xdr:to>
      <xdr:col>116</xdr:col>
      <xdr:colOff>114300</xdr:colOff>
      <xdr:row>58</xdr:row>
      <xdr:rowOff>105278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163749</xdr:rowOff>
    </xdr:from>
    <xdr:to>
      <xdr:col>111</xdr:col>
      <xdr:colOff>177800</xdr:colOff>
      <xdr:row>57</xdr:row>
      <xdr:rowOff>164298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0434300" y="9936399"/>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569</xdr:rowOff>
    </xdr:from>
    <xdr:to>
      <xdr:col>112</xdr:col>
      <xdr:colOff>38100</xdr:colOff>
      <xdr:row>58</xdr:row>
      <xdr:rowOff>102169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93296</xdr:rowOff>
    </xdr:from>
    <xdr:ext cx="378565"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4017" y="10037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163749</xdr:rowOff>
    </xdr:from>
    <xdr:to>
      <xdr:col>107</xdr:col>
      <xdr:colOff>50800</xdr:colOff>
      <xdr:row>57</xdr:row>
      <xdr:rowOff>164298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9936399"/>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160772</xdr:rowOff>
    </xdr:from>
    <xdr:to>
      <xdr:col>107</xdr:col>
      <xdr:colOff>101600</xdr:colOff>
      <xdr:row>58</xdr:row>
      <xdr:rowOff>90922</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82049</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10026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158079</xdr:rowOff>
    </xdr:from>
    <xdr:to>
      <xdr:col>102</xdr:col>
      <xdr:colOff>114300</xdr:colOff>
      <xdr:row>57</xdr:row>
      <xdr:rowOff>163749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9930729"/>
          <a:ext cx="889000" cy="5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128036</xdr:rowOff>
    </xdr:from>
    <xdr:to>
      <xdr:col>102</xdr:col>
      <xdr:colOff>165100</xdr:colOff>
      <xdr:row>58</xdr:row>
      <xdr:rowOff>58186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49313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99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137363</xdr:rowOff>
    </xdr:from>
    <xdr:to>
      <xdr:col>98</xdr:col>
      <xdr:colOff>38100</xdr:colOff>
      <xdr:row>58</xdr:row>
      <xdr:rowOff>67513</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91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58640</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10002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112675</xdr:rowOff>
    </xdr:from>
    <xdr:to>
      <xdr:col>116</xdr:col>
      <xdr:colOff>114300</xdr:colOff>
      <xdr:row>58</xdr:row>
      <xdr:rowOff>42825</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988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135552</xdr:rowOff>
    </xdr:from>
    <xdr:ext cx="469744"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736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112949</xdr:rowOff>
    </xdr:from>
    <xdr:to>
      <xdr:col>112</xdr:col>
      <xdr:colOff>38100</xdr:colOff>
      <xdr:row>58</xdr:row>
      <xdr:rowOff>43099</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988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59626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9660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113498</xdr:rowOff>
    </xdr:from>
    <xdr:to>
      <xdr:col>107</xdr:col>
      <xdr:colOff>101600</xdr:colOff>
      <xdr:row>58</xdr:row>
      <xdr:rowOff>43648</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988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60175</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9661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112949</xdr:rowOff>
    </xdr:from>
    <xdr:to>
      <xdr:col>102</xdr:col>
      <xdr:colOff>165100</xdr:colOff>
      <xdr:row>58</xdr:row>
      <xdr:rowOff>43099</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988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59626</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9660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107279</xdr:rowOff>
    </xdr:from>
    <xdr:to>
      <xdr:col>98</xdr:col>
      <xdr:colOff>38100</xdr:colOff>
      <xdr:row>58</xdr:row>
      <xdr:rowOff>37429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98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53956</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965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139738</xdr:rowOff>
    </xdr:from>
    <xdr:to>
      <xdr:col>116</xdr:col>
      <xdr:colOff>62864</xdr:colOff>
      <xdr:row>78</xdr:row>
      <xdr:rowOff>112288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1969788"/>
          <a:ext cx="1269" cy="151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116115</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48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112288</xdr:rowOff>
    </xdr:from>
    <xdr:to>
      <xdr:col>116</xdr:col>
      <xdr:colOff>152400</xdr:colOff>
      <xdr:row>78</xdr:row>
      <xdr:rowOff>112288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485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86415</xdr:rowOff>
    </xdr:from>
    <xdr:ext cx="599010"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745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139738</xdr:rowOff>
    </xdr:from>
    <xdr:to>
      <xdr:col>116</xdr:col>
      <xdr:colOff>152400</xdr:colOff>
      <xdr:row>69</xdr:row>
      <xdr:rowOff>139738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19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53936</xdr:rowOff>
    </xdr:from>
    <xdr:to>
      <xdr:col>116</xdr:col>
      <xdr:colOff>63500</xdr:colOff>
      <xdr:row>78</xdr:row>
      <xdr:rowOff>9779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3084136"/>
          <a:ext cx="838200" cy="298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118781</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3148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140354</xdr:rowOff>
    </xdr:from>
    <xdr:to>
      <xdr:col>116</xdr:col>
      <xdr:colOff>114300</xdr:colOff>
      <xdr:row>77</xdr:row>
      <xdr:rowOff>70504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317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9779</xdr:rowOff>
    </xdr:from>
    <xdr:to>
      <xdr:col>111</xdr:col>
      <xdr:colOff>177800</xdr:colOff>
      <xdr:row>78</xdr:row>
      <xdr:rowOff>27305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3382879"/>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170187</xdr:rowOff>
    </xdr:from>
    <xdr:to>
      <xdr:col>112</xdr:col>
      <xdr:colOff>38100</xdr:colOff>
      <xdr:row>77</xdr:row>
      <xdr:rowOff>100337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32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116864</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7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26219</xdr:rowOff>
    </xdr:from>
    <xdr:to>
      <xdr:col>107</xdr:col>
      <xdr:colOff>50800</xdr:colOff>
      <xdr:row>78</xdr:row>
      <xdr:rowOff>27305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3399319"/>
          <a:ext cx="889000" cy="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16320</xdr:rowOff>
    </xdr:from>
    <xdr:to>
      <xdr:col>107</xdr:col>
      <xdr:colOff>101600</xdr:colOff>
      <xdr:row>77</xdr:row>
      <xdr:rowOff>117920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321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134447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99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89199</xdr:rowOff>
    </xdr:from>
    <xdr:to>
      <xdr:col>102</xdr:col>
      <xdr:colOff>114300</xdr:colOff>
      <xdr:row>78</xdr:row>
      <xdr:rowOff>26219</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3290849"/>
          <a:ext cx="889000" cy="10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6795</xdr:rowOff>
    </xdr:from>
    <xdr:to>
      <xdr:col>102</xdr:col>
      <xdr:colOff>165100</xdr:colOff>
      <xdr:row>77</xdr:row>
      <xdr:rowOff>108395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320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124922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98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146698</xdr:rowOff>
    </xdr:from>
    <xdr:to>
      <xdr:col>98</xdr:col>
      <xdr:colOff>38100</xdr:colOff>
      <xdr:row>77</xdr:row>
      <xdr:rowOff>76848</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1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93375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5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3136</xdr:rowOff>
    </xdr:from>
    <xdr:to>
      <xdr:col>116</xdr:col>
      <xdr:colOff>114300</xdr:colOff>
      <xdr:row>76</xdr:row>
      <xdr:rowOff>104736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303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26014</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88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130429</xdr:rowOff>
    </xdr:from>
    <xdr:to>
      <xdr:col>112</xdr:col>
      <xdr:colOff>38100</xdr:colOff>
      <xdr:row>78</xdr:row>
      <xdr:rowOff>60579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33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51706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3424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147955</xdr:rowOff>
    </xdr:from>
    <xdr:to>
      <xdr:col>107</xdr:col>
      <xdr:colOff>101600</xdr:colOff>
      <xdr:row>78</xdr:row>
      <xdr:rowOff>78105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34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69232</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344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146869</xdr:rowOff>
    </xdr:from>
    <xdr:to>
      <xdr:col>102</xdr:col>
      <xdr:colOff>165100</xdr:colOff>
      <xdr:row>78</xdr:row>
      <xdr:rowOff>77019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34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68146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344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38399</xdr:rowOff>
    </xdr:from>
    <xdr:to>
      <xdr:col>98</xdr:col>
      <xdr:colOff>38100</xdr:colOff>
      <xdr:row>77</xdr:row>
      <xdr:rowOff>139999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240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131126</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33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令和５年度歳出決算額は住民一人当たりに換算すると、</a:t>
          </a:r>
          <a:r>
            <a:rPr kumimoji="1" lang="en-US" altLang="ja-JP" sz="1050">
              <a:latin typeface="ＭＳ Ｐゴシック" panose="020B0600070205080204" pitchFamily="50" charset="-128"/>
              <a:ea typeface="ＭＳ Ｐゴシック" panose="020B0600070205080204" pitchFamily="50" charset="-128"/>
            </a:rPr>
            <a:t>468,730</a:t>
          </a:r>
          <a:r>
            <a:rPr kumimoji="1" lang="ja-JP" altLang="en-US" sz="1050">
              <a:latin typeface="ＭＳ Ｐゴシック" panose="020B0600070205080204" pitchFamily="50" charset="-128"/>
              <a:ea typeface="ＭＳ Ｐゴシック" panose="020B0600070205080204" pitchFamily="50" charset="-128"/>
            </a:rPr>
            <a:t>円となった。令和５年度については、パークゴルフ場の管理運営委託のほか、賑わい交流施設整備に向けた用地購入や芝生化整備工事等を行ったが、令和４年３月の地震の災害復旧事業の完了やパークゴルフ場とその関連道路・駐車場の整備及び大河原中学校校舎前屋外環境整備等の大規模事業が令和４年度に完了したことにより、昨年度と比較すると歳出は減となった。新型コロナウイルス感染症関連では、感染症法上の分類が５類に移行したことにより各種イベント関連は従来のように戻りつつあるが、住民や企業に対しての原油価格・物価高騰による影響は大きく、国庫補助金を活用し、低所得者世帯への給付金事業や水道料金減免、学校給食物価高騰分負担軽減事業、商品券支給事業等の各種事業を行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普通建設事業費は、中学校テニスコート整備工事（</a:t>
          </a:r>
          <a:r>
            <a:rPr kumimoji="1" lang="en-US" altLang="ja-JP" sz="1050">
              <a:latin typeface="ＭＳ Ｐゴシック" panose="020B0600070205080204" pitchFamily="50" charset="-128"/>
              <a:ea typeface="ＭＳ Ｐゴシック" panose="020B0600070205080204" pitchFamily="50" charset="-128"/>
            </a:rPr>
            <a:t>+63</a:t>
          </a:r>
          <a:r>
            <a:rPr kumimoji="1" lang="ja-JP" altLang="en-US" sz="1050">
              <a:latin typeface="ＭＳ Ｐゴシック" panose="020B0600070205080204" pitchFamily="50" charset="-128"/>
              <a:ea typeface="ＭＳ Ｐゴシック" panose="020B0600070205080204" pitchFamily="50" charset="-128"/>
            </a:rPr>
            <a:t>百万円）や白石川右岸河川敷等整備事業の本格化に伴う賑わい交流施設の造成等実施設計業務（</a:t>
          </a:r>
          <a:r>
            <a:rPr kumimoji="1" lang="en-US" altLang="ja-JP" sz="1050">
              <a:latin typeface="ＭＳ Ｐゴシック" panose="020B0600070205080204" pitchFamily="50" charset="-128"/>
              <a:ea typeface="ＭＳ Ｐゴシック" panose="020B0600070205080204" pitchFamily="50" charset="-128"/>
            </a:rPr>
            <a:t>+40</a:t>
          </a:r>
          <a:r>
            <a:rPr kumimoji="1" lang="ja-JP" altLang="en-US" sz="1050">
              <a:latin typeface="ＭＳ Ｐゴシック" panose="020B0600070205080204" pitchFamily="50" charset="-128"/>
              <a:ea typeface="ＭＳ Ｐゴシック" panose="020B0600070205080204" pitchFamily="50" charset="-128"/>
            </a:rPr>
            <a:t>百万円）等があるものの、パークゴルフ場整備工事の減（△</a:t>
          </a:r>
          <a:r>
            <a:rPr kumimoji="1" lang="en-US" altLang="ja-JP" sz="1050">
              <a:latin typeface="ＭＳ Ｐゴシック" panose="020B0600070205080204" pitchFamily="50" charset="-128"/>
              <a:ea typeface="ＭＳ Ｐゴシック" panose="020B0600070205080204" pitchFamily="50" charset="-128"/>
            </a:rPr>
            <a:t>139</a:t>
          </a:r>
          <a:r>
            <a:rPr kumimoji="1" lang="ja-JP" altLang="en-US" sz="1050">
              <a:latin typeface="ＭＳ Ｐゴシック" panose="020B0600070205080204" pitchFamily="50" charset="-128"/>
              <a:ea typeface="ＭＳ Ｐゴシック" panose="020B0600070205080204" pitchFamily="50" charset="-128"/>
            </a:rPr>
            <a:t>百万円）の完了等により前年度より減少した。</a:t>
          </a:r>
        </a:p>
        <a:p>
          <a:r>
            <a:rPr kumimoji="1" lang="ja-JP" altLang="en-US" sz="1050">
              <a:latin typeface="ＭＳ Ｐゴシック" panose="020B0600070205080204" pitchFamily="50" charset="-128"/>
              <a:ea typeface="ＭＳ Ｐゴシック" panose="020B0600070205080204" pitchFamily="50" charset="-128"/>
            </a:rPr>
            <a:t>物件費は、令和３年度に引き続きふるさと寄附金が多額となったことから、その経費（返礼品調達等委託料・システム利用手数料等）により類似団体平均を大きく上回る状況となっており、またパークゴルフ場のオープンに向けた管理運営委託料や備品に係る経費（</a:t>
          </a:r>
          <a:r>
            <a:rPr kumimoji="1" lang="en-US" altLang="ja-JP" sz="1050">
              <a:latin typeface="ＭＳ Ｐゴシック" panose="020B0600070205080204" pitchFamily="50" charset="-128"/>
              <a:ea typeface="ＭＳ Ｐゴシック" panose="020B0600070205080204" pitchFamily="50" charset="-128"/>
            </a:rPr>
            <a:t>+26</a:t>
          </a:r>
          <a:r>
            <a:rPr kumimoji="1" lang="ja-JP" altLang="en-US" sz="1050">
              <a:latin typeface="ＭＳ Ｐゴシック" panose="020B0600070205080204" pitchFamily="50" charset="-128"/>
              <a:ea typeface="ＭＳ Ｐゴシック" panose="020B0600070205080204" pitchFamily="50" charset="-128"/>
            </a:rPr>
            <a:t>百万円）の皆増や、原油価格・物価高騰の影響による給食用の賄材料費の増（</a:t>
          </a:r>
          <a:r>
            <a:rPr kumimoji="1" lang="en-US" altLang="ja-JP" sz="1050">
              <a:latin typeface="ＭＳ Ｐゴシック" panose="020B0600070205080204" pitchFamily="50" charset="-128"/>
              <a:ea typeface="ＭＳ Ｐゴシック" panose="020B0600070205080204" pitchFamily="50" charset="-128"/>
            </a:rPr>
            <a:t>+8</a:t>
          </a:r>
          <a:r>
            <a:rPr kumimoji="1" lang="ja-JP" altLang="en-US" sz="1050">
              <a:latin typeface="ＭＳ Ｐゴシック" panose="020B0600070205080204" pitchFamily="50" charset="-128"/>
              <a:ea typeface="ＭＳ Ｐゴシック" panose="020B0600070205080204" pitchFamily="50" charset="-128"/>
            </a:rPr>
            <a:t>百万円）により増加となった。</a:t>
          </a:r>
        </a:p>
        <a:p>
          <a:r>
            <a:rPr kumimoji="1" lang="ja-JP" altLang="en-US" sz="1050">
              <a:latin typeface="ＭＳ Ｐゴシック" panose="020B0600070205080204" pitchFamily="50" charset="-128"/>
              <a:ea typeface="ＭＳ Ｐゴシック" panose="020B0600070205080204" pitchFamily="50" charset="-128"/>
            </a:rPr>
            <a:t>補助費等は、原油価格・物価高騰に係る中小企業・医療機関・保育所・農家等への支援金等多くの給付事業の実施や、仙南地域広域行政事務組合への負担金の増額（</a:t>
          </a:r>
          <a:r>
            <a:rPr kumimoji="1" lang="en-US" altLang="ja-JP" sz="1050">
              <a:latin typeface="ＭＳ Ｐゴシック" panose="020B0600070205080204" pitchFamily="50" charset="-128"/>
              <a:ea typeface="ＭＳ Ｐゴシック" panose="020B0600070205080204" pitchFamily="50" charset="-128"/>
            </a:rPr>
            <a:t>+19</a:t>
          </a:r>
          <a:r>
            <a:rPr kumimoji="1" lang="ja-JP" altLang="en-US" sz="1050">
              <a:latin typeface="ＭＳ Ｐゴシック" panose="020B0600070205080204" pitchFamily="50" charset="-128"/>
              <a:ea typeface="ＭＳ Ｐゴシック" panose="020B0600070205080204" pitchFamily="50" charset="-128"/>
            </a:rPr>
            <a:t>百万円）もあり、増加した。</a:t>
          </a:r>
        </a:p>
        <a:p>
          <a:r>
            <a:rPr kumimoji="1" lang="ja-JP" altLang="en-US" sz="1050">
              <a:latin typeface="ＭＳ Ｐゴシック" panose="020B0600070205080204" pitchFamily="50" charset="-128"/>
              <a:ea typeface="ＭＳ Ｐゴシック" panose="020B0600070205080204" pitchFamily="50" charset="-128"/>
            </a:rPr>
            <a:t>扶助費は、住民税非課税世帯物価高騰対策支援給付金（子ども加算含む）の皆増（</a:t>
          </a:r>
          <a:r>
            <a:rPr kumimoji="1" lang="en-US" altLang="ja-JP" sz="1050">
              <a:latin typeface="ＭＳ Ｐゴシック" panose="020B0600070205080204" pitchFamily="50" charset="-128"/>
              <a:ea typeface="ＭＳ Ｐゴシック" panose="020B0600070205080204" pitchFamily="50" charset="-128"/>
            </a:rPr>
            <a:t>+190</a:t>
          </a:r>
          <a:r>
            <a:rPr kumimoji="1" lang="ja-JP" altLang="en-US" sz="1050">
              <a:latin typeface="ＭＳ Ｐゴシック" panose="020B0600070205080204" pitchFamily="50" charset="-128"/>
              <a:ea typeface="ＭＳ Ｐゴシック" panose="020B0600070205080204" pitchFamily="50" charset="-128"/>
            </a:rPr>
            <a:t>百万円）、エネルギー・食料品等物価高騰対策支援給付金の皆増（</a:t>
          </a:r>
          <a:r>
            <a:rPr kumimoji="1" lang="en-US" altLang="ja-JP" sz="1050">
              <a:latin typeface="ＭＳ Ｐゴシック" panose="020B0600070205080204" pitchFamily="50" charset="-128"/>
              <a:ea typeface="ＭＳ Ｐゴシック" panose="020B0600070205080204" pitchFamily="50" charset="-128"/>
            </a:rPr>
            <a:t>+60</a:t>
          </a:r>
          <a:r>
            <a:rPr kumimoji="1" lang="ja-JP" altLang="en-US" sz="1050">
              <a:latin typeface="ＭＳ Ｐゴシック" panose="020B0600070205080204" pitchFamily="50" charset="-128"/>
              <a:ea typeface="ＭＳ Ｐゴシック" panose="020B0600070205080204" pitchFamily="50" charset="-128"/>
            </a:rPr>
            <a:t>百万円） の物価高騰対策支援に加え、障害福祉サービス費の増（</a:t>
          </a:r>
          <a:r>
            <a:rPr kumimoji="1" lang="en-US" altLang="ja-JP" sz="1050">
              <a:latin typeface="ＭＳ Ｐゴシック" panose="020B0600070205080204" pitchFamily="50" charset="-128"/>
              <a:ea typeface="ＭＳ Ｐゴシック" panose="020B0600070205080204" pitchFamily="50" charset="-128"/>
            </a:rPr>
            <a:t>+17</a:t>
          </a:r>
          <a:r>
            <a:rPr kumimoji="1" lang="ja-JP" altLang="en-US" sz="1050">
              <a:latin typeface="ＭＳ Ｐゴシック" panose="020B0600070205080204" pitchFamily="50" charset="-128"/>
              <a:ea typeface="ＭＳ Ｐゴシック" panose="020B0600070205080204" pitchFamily="50" charset="-128"/>
            </a:rPr>
            <a:t>百万円）、子ども医療費助成金の増（</a:t>
          </a:r>
          <a:r>
            <a:rPr kumimoji="1" lang="en-US" altLang="ja-JP" sz="1050">
              <a:latin typeface="ＭＳ Ｐゴシック" panose="020B0600070205080204" pitchFamily="50" charset="-128"/>
              <a:ea typeface="ＭＳ Ｐゴシック" panose="020B0600070205080204" pitchFamily="50" charset="-128"/>
            </a:rPr>
            <a:t>+111</a:t>
          </a:r>
          <a:r>
            <a:rPr kumimoji="1" lang="ja-JP" altLang="en-US" sz="1050">
              <a:latin typeface="ＭＳ Ｐゴシック" panose="020B0600070205080204" pitchFamily="50" charset="-128"/>
              <a:ea typeface="ＭＳ Ｐゴシック" panose="020B0600070205080204" pitchFamily="50" charset="-128"/>
            </a:rPr>
            <a:t>百万円）により増加した。</a:t>
          </a:r>
        </a:p>
        <a:p>
          <a:r>
            <a:rPr kumimoji="1" lang="ja-JP" altLang="en-US" sz="1050">
              <a:latin typeface="ＭＳ Ｐゴシック" panose="020B0600070205080204" pitchFamily="50" charset="-128"/>
              <a:ea typeface="ＭＳ Ｐゴシック" panose="020B0600070205080204" pitchFamily="50" charset="-128"/>
            </a:rPr>
            <a:t>公債費は、令和元年度の学校給食センター整備事業、令和２年度の保育所建設事業等の元金償還が開始されたことにより、</a:t>
          </a:r>
          <a:r>
            <a:rPr kumimoji="1" lang="en-US" altLang="ja-JP" sz="1050">
              <a:latin typeface="ＭＳ Ｐゴシック" panose="020B0600070205080204" pitchFamily="50" charset="-128"/>
              <a:ea typeface="ＭＳ Ｐゴシック" panose="020B0600070205080204" pitchFamily="50" charset="-128"/>
            </a:rPr>
            <a:t>27</a:t>
          </a:r>
          <a:r>
            <a:rPr kumimoji="1" lang="ja-JP" altLang="en-US" sz="1050">
              <a:latin typeface="ＭＳ Ｐゴシック" panose="020B0600070205080204" pitchFamily="50" charset="-128"/>
              <a:ea typeface="ＭＳ Ｐゴシック" panose="020B0600070205080204" pitchFamily="50" charset="-128"/>
            </a:rPr>
            <a:t>百万円の増となった。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23,531
23,363
24.99
11,631,056
11,029,677
591,493
5,635,341
7,699,105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106553</xdr:rowOff>
    </xdr:from>
    <xdr:to>
      <xdr:col>24</xdr:col>
      <xdr:colOff>62865</xdr:colOff>
      <xdr:row>37</xdr:row>
      <xdr:rowOff>161798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50053"/>
          <a:ext cx="127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165625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0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161798</xdr:rowOff>
    </xdr:from>
    <xdr:to>
      <xdr:col>24</xdr:col>
      <xdr:colOff>152400</xdr:colOff>
      <xdr:row>37</xdr:row>
      <xdr:rowOff>161798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0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53230</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2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106553</xdr:rowOff>
    </xdr:from>
    <xdr:to>
      <xdr:col>24</xdr:col>
      <xdr:colOff>152400</xdr:colOff>
      <xdr:row>30</xdr:row>
      <xdr:rowOff>106553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5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71882</xdr:rowOff>
    </xdr:from>
    <xdr:to>
      <xdr:col>24</xdr:col>
      <xdr:colOff>63500</xdr:colOff>
      <xdr:row>33</xdr:row>
      <xdr:rowOff>121412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729732"/>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146194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75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167767</xdr:rowOff>
    </xdr:from>
    <xdr:to>
      <xdr:col>24</xdr:col>
      <xdr:colOff>114300</xdr:colOff>
      <xdr:row>35</xdr:row>
      <xdr:rowOff>97917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121412</xdr:rowOff>
    </xdr:from>
    <xdr:to>
      <xdr:col>19</xdr:col>
      <xdr:colOff>177800</xdr:colOff>
      <xdr:row>34</xdr:row>
      <xdr:rowOff>21209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779262"/>
          <a:ext cx="889000" cy="7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29845</xdr:rowOff>
    </xdr:from>
    <xdr:to>
      <xdr:col>20</xdr:col>
      <xdr:colOff>38100</xdr:colOff>
      <xdr:row>35</xdr:row>
      <xdr:rowOff>131445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122572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21209</xdr:rowOff>
    </xdr:from>
    <xdr:to>
      <xdr:col>15</xdr:col>
      <xdr:colOff>50800</xdr:colOff>
      <xdr:row>34</xdr:row>
      <xdr:rowOff>46355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850509"/>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30607</xdr:rowOff>
    </xdr:from>
    <xdr:to>
      <xdr:col>15</xdr:col>
      <xdr:colOff>101600</xdr:colOff>
      <xdr:row>35</xdr:row>
      <xdr:rowOff>132207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123334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168275</xdr:rowOff>
    </xdr:from>
    <xdr:to>
      <xdr:col>10</xdr:col>
      <xdr:colOff>114300</xdr:colOff>
      <xdr:row>34</xdr:row>
      <xdr:rowOff>46355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82612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30988</xdr:rowOff>
    </xdr:from>
    <xdr:to>
      <xdr:col>10</xdr:col>
      <xdr:colOff>165100</xdr:colOff>
      <xdr:row>35</xdr:row>
      <xdr:rowOff>132588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123715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161290</xdr:rowOff>
    </xdr:from>
    <xdr:to>
      <xdr:col>6</xdr:col>
      <xdr:colOff>38100</xdr:colOff>
      <xdr:row>35</xdr:row>
      <xdr:rowOff>91440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82567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21082</xdr:rowOff>
    </xdr:from>
    <xdr:to>
      <xdr:col>24</xdr:col>
      <xdr:colOff>114300</xdr:colOff>
      <xdr:row>33</xdr:row>
      <xdr:rowOff>122682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7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43959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53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70612</xdr:rowOff>
    </xdr:from>
    <xdr:to>
      <xdr:col>20</xdr:col>
      <xdr:colOff>38100</xdr:colOff>
      <xdr:row>34</xdr:row>
      <xdr:rowOff>762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2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17289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50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141859</xdr:rowOff>
    </xdr:from>
    <xdr:to>
      <xdr:col>15</xdr:col>
      <xdr:colOff>101600</xdr:colOff>
      <xdr:row>34</xdr:row>
      <xdr:rowOff>72009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9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88536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574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167005</xdr:rowOff>
    </xdr:from>
    <xdr:to>
      <xdr:col>10</xdr:col>
      <xdr:colOff>165100</xdr:colOff>
      <xdr:row>34</xdr:row>
      <xdr:rowOff>97155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2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113682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00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117475</xdr:rowOff>
    </xdr:from>
    <xdr:to>
      <xdr:col>6</xdr:col>
      <xdr:colOff>38100</xdr:colOff>
      <xdr:row>34</xdr:row>
      <xdr:rowOff>47625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7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64152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50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155784</xdr:rowOff>
    </xdr:from>
    <xdr:to>
      <xdr:col>24</xdr:col>
      <xdr:colOff>62865</xdr:colOff>
      <xdr:row>59</xdr:row>
      <xdr:rowOff>1923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28284"/>
          <a:ext cx="1270" cy="1389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5750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2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1923</xdr:rowOff>
    </xdr:from>
    <xdr:to>
      <xdr:col>24</xdr:col>
      <xdr:colOff>152400</xdr:colOff>
      <xdr:row>59</xdr:row>
      <xdr:rowOff>1923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17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102461</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03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455,075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155784</xdr:rowOff>
    </xdr:from>
    <xdr:to>
      <xdr:col>24</xdr:col>
      <xdr:colOff>152400</xdr:colOff>
      <xdr:row>50</xdr:row>
      <xdr:rowOff>155784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80111</xdr:rowOff>
    </xdr:from>
    <xdr:to>
      <xdr:col>24</xdr:col>
      <xdr:colOff>63500</xdr:colOff>
      <xdr:row>57</xdr:row>
      <xdr:rowOff>131134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852761"/>
          <a:ext cx="838200" cy="5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145149</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9177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166722</xdr:rowOff>
    </xdr:from>
    <xdr:to>
      <xdr:col>24</xdr:col>
      <xdr:colOff>114300</xdr:colOff>
      <xdr:row>58</xdr:row>
      <xdr:rowOff>96872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93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75499</xdr:rowOff>
    </xdr:from>
    <xdr:to>
      <xdr:col>19</xdr:col>
      <xdr:colOff>177800</xdr:colOff>
      <xdr:row>57</xdr:row>
      <xdr:rowOff>80111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848149"/>
          <a:ext cx="889000" cy="4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161503</xdr:rowOff>
    </xdr:from>
    <xdr:to>
      <xdr:col>20</xdr:col>
      <xdr:colOff>38100</xdr:colOff>
      <xdr:row>58</xdr:row>
      <xdr:rowOff>91653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3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82780</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1002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144840</xdr:rowOff>
    </xdr:from>
    <xdr:to>
      <xdr:col>15</xdr:col>
      <xdr:colOff>50800</xdr:colOff>
      <xdr:row>57</xdr:row>
      <xdr:rowOff>75499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746040"/>
          <a:ext cx="889000" cy="102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154701</xdr:rowOff>
    </xdr:from>
    <xdr:to>
      <xdr:col>15</xdr:col>
      <xdr:colOff>101600</xdr:colOff>
      <xdr:row>58</xdr:row>
      <xdr:rowOff>84851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2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75978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02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144840</xdr:rowOff>
    </xdr:from>
    <xdr:to>
      <xdr:col>10</xdr:col>
      <xdr:colOff>114300</xdr:colOff>
      <xdr:row>58</xdr:row>
      <xdr:rowOff>117529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746040"/>
          <a:ext cx="889000" cy="315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38017</xdr:rowOff>
    </xdr:from>
    <xdr:to>
      <xdr:col>10</xdr:col>
      <xdr:colOff>165100</xdr:colOff>
      <xdr:row>56</xdr:row>
      <xdr:rowOff>139617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639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156144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414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42922</xdr:rowOff>
    </xdr:from>
    <xdr:to>
      <xdr:col>6</xdr:col>
      <xdr:colOff>38100</xdr:colOff>
      <xdr:row>58</xdr:row>
      <xdr:rowOff>144522</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8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161049</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6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80334</xdr:rowOff>
    </xdr:from>
    <xdr:to>
      <xdr:col>24</xdr:col>
      <xdr:colOff>114300</xdr:colOff>
      <xdr:row>58</xdr:row>
      <xdr:rowOff>10484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5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103211</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0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29311</xdr:rowOff>
    </xdr:from>
    <xdr:to>
      <xdr:col>20</xdr:col>
      <xdr:colOff>38100</xdr:colOff>
      <xdr:row>57</xdr:row>
      <xdr:rowOff>130911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0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147438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577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24699</xdr:rowOff>
    </xdr:from>
    <xdr:to>
      <xdr:col>15</xdr:col>
      <xdr:colOff>101600</xdr:colOff>
      <xdr:row>57</xdr:row>
      <xdr:rowOff>126299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79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142826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572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94040</xdr:rowOff>
    </xdr:from>
    <xdr:to>
      <xdr:col>10</xdr:col>
      <xdr:colOff>165100</xdr:colOff>
      <xdr:row>57</xdr:row>
      <xdr:rowOff>24190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9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15317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787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66729</xdr:rowOff>
    </xdr:from>
    <xdr:to>
      <xdr:col>6</xdr:col>
      <xdr:colOff>38100</xdr:colOff>
      <xdr:row>58</xdr:row>
      <xdr:rowOff>168329</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1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159456</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0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10015</xdr:rowOff>
    </xdr:from>
    <xdr:to>
      <xdr:col>24</xdr:col>
      <xdr:colOff>62865</xdr:colOff>
      <xdr:row>78</xdr:row>
      <xdr:rowOff>73535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82965"/>
          <a:ext cx="1270" cy="1263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77362</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73535</xdr:rowOff>
    </xdr:from>
    <xdr:to>
      <xdr:col>24</xdr:col>
      <xdr:colOff>152400</xdr:colOff>
      <xdr:row>78</xdr:row>
      <xdr:rowOff>73535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4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128142</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5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284,519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10015</xdr:rowOff>
    </xdr:from>
    <xdr:to>
      <xdr:col>24</xdr:col>
      <xdr:colOff>152400</xdr:colOff>
      <xdr:row>71</xdr:row>
      <xdr:rowOff>10015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8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42613</xdr:rowOff>
    </xdr:from>
    <xdr:to>
      <xdr:col>24</xdr:col>
      <xdr:colOff>63500</xdr:colOff>
      <xdr:row>77</xdr:row>
      <xdr:rowOff>117746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44263"/>
          <a:ext cx="838200" cy="7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54947</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13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32069</xdr:rowOff>
    </xdr:from>
    <xdr:to>
      <xdr:col>24</xdr:col>
      <xdr:colOff>114300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3835</xdr:rowOff>
    </xdr:from>
    <xdr:to>
      <xdr:col>19</xdr:col>
      <xdr:colOff>177800</xdr:colOff>
      <xdr:row>77</xdr:row>
      <xdr:rowOff>117746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205485"/>
          <a:ext cx="889000" cy="11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104887</xdr:rowOff>
    </xdr:from>
    <xdr:to>
      <xdr:col>20</xdr:col>
      <xdr:colOff>38100</xdr:colOff>
      <xdr:row>77</xdr:row>
      <xdr:rowOff>35037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51564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1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3835</xdr:rowOff>
    </xdr:from>
    <xdr:to>
      <xdr:col>15</xdr:col>
      <xdr:colOff>50800</xdr:colOff>
      <xdr:row>77</xdr:row>
      <xdr:rowOff>9458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205485"/>
          <a:ext cx="889000" cy="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26896</xdr:rowOff>
    </xdr:from>
    <xdr:to>
      <xdr:col>15</xdr:col>
      <xdr:colOff>101600</xdr:colOff>
      <xdr:row>76</xdr:row>
      <xdr:rowOff>128496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145023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832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9458</xdr:rowOff>
    </xdr:from>
    <xdr:to>
      <xdr:col>10</xdr:col>
      <xdr:colOff>114300</xdr:colOff>
      <xdr:row>78</xdr:row>
      <xdr:rowOff>86016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11108"/>
          <a:ext cx="889000" cy="248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66193</xdr:rowOff>
    </xdr:from>
    <xdr:to>
      <xdr:col>10</xdr:col>
      <xdr:colOff>165100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158920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110548</xdr:rowOff>
    </xdr:from>
    <xdr:to>
      <xdr:col>6</xdr:col>
      <xdr:colOff>38100</xdr:colOff>
      <xdr:row>78</xdr:row>
      <xdr:rowOff>40698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57225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87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163263</xdr:rowOff>
    </xdr:from>
    <xdr:to>
      <xdr:col>24</xdr:col>
      <xdr:colOff>114300</xdr:colOff>
      <xdr:row>77</xdr:row>
      <xdr:rowOff>93413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9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141690</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71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66946</xdr:rowOff>
    </xdr:from>
    <xdr:to>
      <xdr:col>20</xdr:col>
      <xdr:colOff>38100</xdr:colOff>
      <xdr:row>77</xdr:row>
      <xdr:rowOff>168546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6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159673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61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124485</xdr:rowOff>
    </xdr:from>
    <xdr:to>
      <xdr:col>15</xdr:col>
      <xdr:colOff>101600</xdr:colOff>
      <xdr:row>77</xdr:row>
      <xdr:rowOff>54635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45762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247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130108</xdr:rowOff>
    </xdr:from>
    <xdr:to>
      <xdr:col>10</xdr:col>
      <xdr:colOff>165100</xdr:colOff>
      <xdr:row>77</xdr:row>
      <xdr:rowOff>60258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6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76786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35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35216</xdr:rowOff>
    </xdr:from>
    <xdr:to>
      <xdr:col>6</xdr:col>
      <xdr:colOff>38100</xdr:colOff>
      <xdr:row>78</xdr:row>
      <xdr:rowOff>136816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0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127943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01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2932</xdr:rowOff>
    </xdr:from>
    <xdr:to>
      <xdr:col>24</xdr:col>
      <xdr:colOff>62865</xdr:colOff>
      <xdr:row>99</xdr:row>
      <xdr:rowOff>28160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04882"/>
          <a:ext cx="1270" cy="1396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31987</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00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28160</xdr:rowOff>
    </xdr:from>
    <xdr:to>
      <xdr:col>24</xdr:col>
      <xdr:colOff>152400</xdr:colOff>
      <xdr:row>99</xdr:row>
      <xdr:rowOff>28160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001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121059</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80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2932</xdr:rowOff>
    </xdr:from>
    <xdr:to>
      <xdr:col>24</xdr:col>
      <xdr:colOff>152400</xdr:colOff>
      <xdr:row>91</xdr:row>
      <xdr:rowOff>2932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0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49730</xdr:rowOff>
    </xdr:from>
    <xdr:to>
      <xdr:col>24</xdr:col>
      <xdr:colOff>63500</xdr:colOff>
      <xdr:row>96</xdr:row>
      <xdr:rowOff>51330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508930"/>
          <a:ext cx="8382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35275</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65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56848</xdr:rowOff>
    </xdr:from>
    <xdr:to>
      <xdr:col>24</xdr:col>
      <xdr:colOff>114300</xdr:colOff>
      <xdr:row>97</xdr:row>
      <xdr:rowOff>158448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8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50350</xdr:rowOff>
    </xdr:from>
    <xdr:to>
      <xdr:col>19</xdr:col>
      <xdr:colOff>177800</xdr:colOff>
      <xdr:row>96</xdr:row>
      <xdr:rowOff>51330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509550"/>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13658</xdr:rowOff>
    </xdr:from>
    <xdr:to>
      <xdr:col>20</xdr:col>
      <xdr:colOff>38100</xdr:colOff>
      <xdr:row>97</xdr:row>
      <xdr:rowOff>115258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64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106385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73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50350</xdr:rowOff>
    </xdr:from>
    <xdr:to>
      <xdr:col>15</xdr:col>
      <xdr:colOff>50800</xdr:colOff>
      <xdr:row>96</xdr:row>
      <xdr:rowOff>115191</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509550"/>
          <a:ext cx="889000" cy="6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25856</xdr:rowOff>
    </xdr:from>
    <xdr:to>
      <xdr:col>15</xdr:col>
      <xdr:colOff>101600</xdr:colOff>
      <xdr:row>97</xdr:row>
      <xdr:rowOff>127456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65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118583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74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115191</xdr:rowOff>
    </xdr:from>
    <xdr:to>
      <xdr:col>10</xdr:col>
      <xdr:colOff>114300</xdr:colOff>
      <xdr:row>97</xdr:row>
      <xdr:rowOff>24355</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574391"/>
          <a:ext cx="889000" cy="8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156206</xdr:rowOff>
    </xdr:from>
    <xdr:to>
      <xdr:col>10</xdr:col>
      <xdr:colOff>165100</xdr:colOff>
      <xdr:row>98</xdr:row>
      <xdr:rowOff>86356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78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77483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87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24354</xdr:rowOff>
    </xdr:from>
    <xdr:to>
      <xdr:col>6</xdr:col>
      <xdr:colOff>38100</xdr:colOff>
      <xdr:row>98</xdr:row>
      <xdr:rowOff>125954</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2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117081</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91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170380</xdr:rowOff>
    </xdr:from>
    <xdr:to>
      <xdr:col>24</xdr:col>
      <xdr:colOff>114300</xdr:colOff>
      <xdr:row>96</xdr:row>
      <xdr:rowOff>100530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45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21807</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30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530</xdr:rowOff>
    </xdr:from>
    <xdr:to>
      <xdr:col>20</xdr:col>
      <xdr:colOff>38100</xdr:colOff>
      <xdr:row>96</xdr:row>
      <xdr:rowOff>102130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45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118657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23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171000</xdr:rowOff>
    </xdr:from>
    <xdr:to>
      <xdr:col>15</xdr:col>
      <xdr:colOff>101600</xdr:colOff>
      <xdr:row>96</xdr:row>
      <xdr:rowOff>101150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4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117677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233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64391</xdr:rowOff>
    </xdr:from>
    <xdr:to>
      <xdr:col>10</xdr:col>
      <xdr:colOff>165100</xdr:colOff>
      <xdr:row>96</xdr:row>
      <xdr:rowOff>165991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52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11068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29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145005</xdr:rowOff>
    </xdr:from>
    <xdr:to>
      <xdr:col>6</xdr:col>
      <xdr:colOff>38100</xdr:colOff>
      <xdr:row>97</xdr:row>
      <xdr:rowOff>75155</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60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91682</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379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139509</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283009"/>
          <a:ext cx="1270" cy="1447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86186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05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139509</xdr:rowOff>
    </xdr:from>
    <xdr:to>
      <xdr:col>55</xdr:col>
      <xdr:colOff>88900</xdr:colOff>
      <xdr:row>30</xdr:row>
      <xdr:rowOff>139509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283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93599</xdr:rowOff>
    </xdr:from>
    <xdr:to>
      <xdr:col>55</xdr:col>
      <xdr:colOff>0</xdr:colOff>
      <xdr:row>38</xdr:row>
      <xdr:rowOff>93790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608699"/>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52849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5679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74422</xdr:rowOff>
    </xdr:from>
    <xdr:to>
      <xdr:col>55</xdr:col>
      <xdr:colOff>50800</xdr:colOff>
      <xdr:row>39</xdr:row>
      <xdr:rowOff>4572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58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93790</xdr:rowOff>
    </xdr:from>
    <xdr:to>
      <xdr:col>50</xdr:col>
      <xdr:colOff>114300</xdr:colOff>
      <xdr:row>38</xdr:row>
      <xdr:rowOff>94170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608890"/>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90805</xdr:rowOff>
    </xdr:from>
    <xdr:to>
      <xdr:col>50</xdr:col>
      <xdr:colOff>165100</xdr:colOff>
      <xdr:row>39</xdr:row>
      <xdr:rowOff>20955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60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12082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6986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93790</xdr:rowOff>
    </xdr:from>
    <xdr:to>
      <xdr:col>45</xdr:col>
      <xdr:colOff>177800</xdr:colOff>
      <xdr:row>38</xdr:row>
      <xdr:rowOff>94170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608890"/>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90233</xdr:rowOff>
    </xdr:from>
    <xdr:to>
      <xdr:col>46</xdr:col>
      <xdr:colOff>38100</xdr:colOff>
      <xdr:row>39</xdr:row>
      <xdr:rowOff>20383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6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11510</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698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93790</xdr:rowOff>
    </xdr:from>
    <xdr:to>
      <xdr:col>41</xdr:col>
      <xdr:colOff>50800</xdr:colOff>
      <xdr:row>38</xdr:row>
      <xdr:rowOff>109030</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60889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88709</xdr:rowOff>
    </xdr:from>
    <xdr:to>
      <xdr:col>41</xdr:col>
      <xdr:colOff>101600</xdr:colOff>
      <xdr:row>39</xdr:row>
      <xdr:rowOff>18859</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9986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696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81280</xdr:rowOff>
    </xdr:from>
    <xdr:to>
      <xdr:col>36</xdr:col>
      <xdr:colOff>165100</xdr:colOff>
      <xdr:row>39</xdr:row>
      <xdr:rowOff>11430</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2557</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689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42799</xdr:rowOff>
    </xdr:from>
    <xdr:to>
      <xdr:col>55</xdr:col>
      <xdr:colOff>50800</xdr:colOff>
      <xdr:row>38</xdr:row>
      <xdr:rowOff>144399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5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2176</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345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42990</xdr:rowOff>
    </xdr:from>
    <xdr:to>
      <xdr:col>50</xdr:col>
      <xdr:colOff>165100</xdr:colOff>
      <xdr:row>38</xdr:row>
      <xdr:rowOff>144590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55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161117</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333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43370</xdr:rowOff>
    </xdr:from>
    <xdr:to>
      <xdr:col>46</xdr:col>
      <xdr:colOff>38100</xdr:colOff>
      <xdr:row>38</xdr:row>
      <xdr:rowOff>144970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55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161498</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333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42990</xdr:rowOff>
    </xdr:from>
    <xdr:to>
      <xdr:col>41</xdr:col>
      <xdr:colOff>101600</xdr:colOff>
      <xdr:row>38</xdr:row>
      <xdr:rowOff>144590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55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161117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333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58230</xdr:rowOff>
    </xdr:from>
    <xdr:to>
      <xdr:col>36</xdr:col>
      <xdr:colOff>165100</xdr:colOff>
      <xdr:row>38</xdr:row>
      <xdr:rowOff>159830</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57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4906</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3485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55676</xdr:rowOff>
    </xdr:from>
    <xdr:to>
      <xdr:col>54</xdr:col>
      <xdr:colOff>189865</xdr:colOff>
      <xdr:row>59</xdr:row>
      <xdr:rowOff>35471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28176"/>
          <a:ext cx="1270" cy="1522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39298</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54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35471</xdr:rowOff>
    </xdr:from>
    <xdr:to>
      <xdr:col>55</xdr:col>
      <xdr:colOff>88900</xdr:colOff>
      <xdr:row>59</xdr:row>
      <xdr:rowOff>35471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51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2353</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0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55676</xdr:rowOff>
    </xdr:from>
    <xdr:to>
      <xdr:col>55</xdr:col>
      <xdr:colOff>88900</xdr:colOff>
      <xdr:row>50</xdr:row>
      <xdr:rowOff>55676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28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127584</xdr:rowOff>
    </xdr:from>
    <xdr:to>
      <xdr:col>55</xdr:col>
      <xdr:colOff>0</xdr:colOff>
      <xdr:row>58</xdr:row>
      <xdr:rowOff>140741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071684"/>
          <a:ext cx="838200" cy="1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47312</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19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24435</xdr:rowOff>
    </xdr:from>
    <xdr:to>
      <xdr:col>55</xdr:col>
      <xdr:colOff>50800</xdr:colOff>
      <xdr:row>58</xdr:row>
      <xdr:rowOff>126035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127648</xdr:rowOff>
    </xdr:from>
    <xdr:to>
      <xdr:col>50</xdr:col>
      <xdr:colOff>114300</xdr:colOff>
      <xdr:row>58</xdr:row>
      <xdr:rowOff>140741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071748"/>
          <a:ext cx="889000" cy="1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42228</xdr:rowOff>
    </xdr:from>
    <xdr:to>
      <xdr:col>50</xdr:col>
      <xdr:colOff>165100</xdr:colOff>
      <xdr:row>58</xdr:row>
      <xdr:rowOff>143828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8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160355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04428" y="976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127648</xdr:rowOff>
    </xdr:from>
    <xdr:to>
      <xdr:col>45</xdr:col>
      <xdr:colOff>177800</xdr:colOff>
      <xdr:row>58</xdr:row>
      <xdr:rowOff>149568</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10071748"/>
          <a:ext cx="889000" cy="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43841</xdr:rowOff>
    </xdr:from>
    <xdr:to>
      <xdr:col>46</xdr:col>
      <xdr:colOff>38100</xdr:colOff>
      <xdr:row>58</xdr:row>
      <xdr:rowOff>145441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8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161968</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428" y="9763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139395</xdr:rowOff>
    </xdr:from>
    <xdr:to>
      <xdr:col>41</xdr:col>
      <xdr:colOff>50800</xdr:colOff>
      <xdr:row>58</xdr:row>
      <xdr:rowOff>149568</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083495"/>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30315</xdr:rowOff>
    </xdr:from>
    <xdr:to>
      <xdr:col>41</xdr:col>
      <xdr:colOff>101600</xdr:colOff>
      <xdr:row>58</xdr:row>
      <xdr:rowOff>131915</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97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148442</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4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35763</xdr:rowOff>
    </xdr:from>
    <xdr:to>
      <xdr:col>36</xdr:col>
      <xdr:colOff>165100</xdr:colOff>
      <xdr:row>58</xdr:row>
      <xdr:rowOff>137363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97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153890</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75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76784</xdr:rowOff>
    </xdr:from>
    <xdr:to>
      <xdr:col>55</xdr:col>
      <xdr:colOff>50800</xdr:colOff>
      <xdr:row>59</xdr:row>
      <xdr:rowOff>6934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2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2862</xdr:rowOff>
    </xdr:from>
    <xdr:ext cx="469744"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46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89941</xdr:rowOff>
    </xdr:from>
    <xdr:to>
      <xdr:col>50</xdr:col>
      <xdr:colOff>165100</xdr:colOff>
      <xdr:row>59</xdr:row>
      <xdr:rowOff>20091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3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11218</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04428" y="10126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76848</xdr:rowOff>
    </xdr:from>
    <xdr:to>
      <xdr:col>46</xdr:col>
      <xdr:colOff>38100</xdr:colOff>
      <xdr:row>59</xdr:row>
      <xdr:rowOff>6998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2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169575</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5428" y="10113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98768</xdr:rowOff>
    </xdr:from>
    <xdr:to>
      <xdr:col>41</xdr:col>
      <xdr:colOff>101600</xdr:colOff>
      <xdr:row>59</xdr:row>
      <xdr:rowOff>28918</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4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20045</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26428" y="10135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88595</xdr:rowOff>
    </xdr:from>
    <xdr:to>
      <xdr:col>36</xdr:col>
      <xdr:colOff>165100</xdr:colOff>
      <xdr:row>59</xdr:row>
      <xdr:rowOff>18745</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3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9872</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37428" y="10125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148349</xdr:rowOff>
    </xdr:from>
    <xdr:to>
      <xdr:col>54</xdr:col>
      <xdr:colOff>189865</xdr:colOff>
      <xdr:row>79</xdr:row>
      <xdr:rowOff>20789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1299"/>
          <a:ext cx="1270" cy="1244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24616</xdr:rowOff>
    </xdr:from>
    <xdr:ext cx="378565"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691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20789</xdr:rowOff>
    </xdr:from>
    <xdr:to>
      <xdr:col>55</xdr:col>
      <xdr:colOff>88900</xdr:colOff>
      <xdr:row>79</xdr:row>
      <xdr:rowOff>20789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65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95026</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148349</xdr:rowOff>
    </xdr:from>
    <xdr:to>
      <xdr:col>55</xdr:col>
      <xdr:colOff>88900</xdr:colOff>
      <xdr:row>71</xdr:row>
      <xdr:rowOff>148349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33592</xdr:rowOff>
    </xdr:from>
    <xdr:to>
      <xdr:col>55</xdr:col>
      <xdr:colOff>0</xdr:colOff>
      <xdr:row>75</xdr:row>
      <xdr:rowOff>158255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2892342"/>
          <a:ext cx="838200" cy="12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29418</xdr:rowOff>
    </xdr:from>
    <xdr:ext cx="469744"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2310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50991</xdr:rowOff>
    </xdr:from>
    <xdr:to>
      <xdr:col>55</xdr:col>
      <xdr:colOff>50800</xdr:colOff>
      <xdr:row>77</xdr:row>
      <xdr:rowOff>152591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25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121107</xdr:rowOff>
    </xdr:from>
    <xdr:to>
      <xdr:col>50</xdr:col>
      <xdr:colOff>114300</xdr:colOff>
      <xdr:row>75</xdr:row>
      <xdr:rowOff>33592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2465507"/>
          <a:ext cx="889000" cy="42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151994</xdr:rowOff>
    </xdr:from>
    <xdr:to>
      <xdr:col>50</xdr:col>
      <xdr:colOff>165100</xdr:colOff>
      <xdr:row>77</xdr:row>
      <xdr:rowOff>82144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8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73271</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04428" y="1327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121107</xdr:rowOff>
    </xdr:from>
    <xdr:to>
      <xdr:col>45</xdr:col>
      <xdr:colOff>177800</xdr:colOff>
      <xdr:row>75</xdr:row>
      <xdr:rowOff>10351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2465507"/>
          <a:ext cx="889000" cy="403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470</xdr:rowOff>
    </xdr:from>
    <xdr:to>
      <xdr:col>46</xdr:col>
      <xdr:colOff>38100</xdr:colOff>
      <xdr:row>77</xdr:row>
      <xdr:rowOff>102070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20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93197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428" y="1329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10351</xdr:rowOff>
    </xdr:from>
    <xdr:to>
      <xdr:col>41</xdr:col>
      <xdr:colOff>50800</xdr:colOff>
      <xdr:row>77</xdr:row>
      <xdr:rowOff>125640</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2869101"/>
          <a:ext cx="889000" cy="458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82462</xdr:rowOff>
    </xdr:from>
    <xdr:to>
      <xdr:col>41</xdr:col>
      <xdr:colOff>101600</xdr:colOff>
      <xdr:row>77</xdr:row>
      <xdr:rowOff>12612</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2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3739</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320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75031</xdr:rowOff>
    </xdr:from>
    <xdr:to>
      <xdr:col>36</xdr:col>
      <xdr:colOff>165100</xdr:colOff>
      <xdr:row>78</xdr:row>
      <xdr:rowOff>5181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27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167758</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37428" y="13369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107455</xdr:rowOff>
    </xdr:from>
    <xdr:to>
      <xdr:col>55</xdr:col>
      <xdr:colOff>50800</xdr:colOff>
      <xdr:row>76</xdr:row>
      <xdr:rowOff>37604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296620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130332</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2817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154242</xdr:rowOff>
    </xdr:from>
    <xdr:to>
      <xdr:col>50</xdr:col>
      <xdr:colOff>165100</xdr:colOff>
      <xdr:row>75</xdr:row>
      <xdr:rowOff>84392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2841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100919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2616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70307</xdr:rowOff>
    </xdr:from>
    <xdr:to>
      <xdr:col>46</xdr:col>
      <xdr:colOff>38100</xdr:colOff>
      <xdr:row>73</xdr:row>
      <xdr:rowOff>457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241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16984</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218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131001</xdr:rowOff>
    </xdr:from>
    <xdr:to>
      <xdr:col>41</xdr:col>
      <xdr:colOff>101600</xdr:colOff>
      <xdr:row>75</xdr:row>
      <xdr:rowOff>61151</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281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77678</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259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74840</xdr:rowOff>
    </xdr:from>
    <xdr:to>
      <xdr:col>36</xdr:col>
      <xdr:colOff>165100</xdr:colOff>
      <xdr:row>78</xdr:row>
      <xdr:rowOff>4990</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27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21517</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37428" y="13051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34252</xdr:rowOff>
    </xdr:from>
    <xdr:to>
      <xdr:col>54</xdr:col>
      <xdr:colOff>189865</xdr:colOff>
      <xdr:row>97</xdr:row>
      <xdr:rowOff>159144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464752"/>
          <a:ext cx="1270" cy="1325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162971</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79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159144</xdr:rowOff>
    </xdr:from>
    <xdr:to>
      <xdr:col>55</xdr:col>
      <xdr:colOff>88900</xdr:colOff>
      <xdr:row>97</xdr:row>
      <xdr:rowOff>159144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789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152379</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239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122,303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34252</xdr:rowOff>
    </xdr:from>
    <xdr:to>
      <xdr:col>55</xdr:col>
      <xdr:colOff>88900</xdr:colOff>
      <xdr:row>90</xdr:row>
      <xdr:rowOff>34252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46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74473</xdr:rowOff>
    </xdr:from>
    <xdr:to>
      <xdr:col>55</xdr:col>
      <xdr:colOff>0</xdr:colOff>
      <xdr:row>96</xdr:row>
      <xdr:rowOff>84023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6362223"/>
          <a:ext cx="838200" cy="1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119206</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406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140779</xdr:rowOff>
    </xdr:from>
    <xdr:to>
      <xdr:col>55</xdr:col>
      <xdr:colOff>50800</xdr:colOff>
      <xdr:row>96</xdr:row>
      <xdr:rowOff>70929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118339</xdr:rowOff>
    </xdr:from>
    <xdr:to>
      <xdr:col>50</xdr:col>
      <xdr:colOff>114300</xdr:colOff>
      <xdr:row>96</xdr:row>
      <xdr:rowOff>84023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750300" y="16406089"/>
          <a:ext cx="889000" cy="137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140336</xdr:rowOff>
    </xdr:from>
    <xdr:to>
      <xdr:col>50</xdr:col>
      <xdr:colOff>165100</xdr:colOff>
      <xdr:row>96</xdr:row>
      <xdr:rowOff>70486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87013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20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118339</xdr:rowOff>
    </xdr:from>
    <xdr:to>
      <xdr:col>45</xdr:col>
      <xdr:colOff>177800</xdr:colOff>
      <xdr:row>96</xdr:row>
      <xdr:rowOff>79172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406089"/>
          <a:ext cx="889000" cy="132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164948</xdr:rowOff>
    </xdr:from>
    <xdr:to>
      <xdr:col>46</xdr:col>
      <xdr:colOff>38100</xdr:colOff>
      <xdr:row>96</xdr:row>
      <xdr:rowOff>95098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86225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54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79172</xdr:rowOff>
    </xdr:from>
    <xdr:to>
      <xdr:col>41</xdr:col>
      <xdr:colOff>50800</xdr:colOff>
      <xdr:row>96</xdr:row>
      <xdr:rowOff>124968</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538372"/>
          <a:ext cx="889000" cy="45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927</xdr:rowOff>
    </xdr:from>
    <xdr:to>
      <xdr:col>41</xdr:col>
      <xdr:colOff>101600</xdr:colOff>
      <xdr:row>96</xdr:row>
      <xdr:rowOff>102527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119054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23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12649</xdr:rowOff>
    </xdr:from>
    <xdr:to>
      <xdr:col>36</xdr:col>
      <xdr:colOff>165100</xdr:colOff>
      <xdr:row>96</xdr:row>
      <xdr:rowOff>114249</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47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130776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24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23673</xdr:rowOff>
    </xdr:from>
    <xdr:to>
      <xdr:col>55</xdr:col>
      <xdr:colOff>50800</xdr:colOff>
      <xdr:row>95</xdr:row>
      <xdr:rowOff>125273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31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46550</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16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33223</xdr:rowOff>
    </xdr:from>
    <xdr:to>
      <xdr:col>50</xdr:col>
      <xdr:colOff>165100</xdr:colOff>
      <xdr:row>96</xdr:row>
      <xdr:rowOff>134823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49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125950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58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67539</xdr:rowOff>
    </xdr:from>
    <xdr:to>
      <xdr:col>46</xdr:col>
      <xdr:colOff>38100</xdr:colOff>
      <xdr:row>95</xdr:row>
      <xdr:rowOff>169139</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35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14216</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13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28372</xdr:rowOff>
    </xdr:from>
    <xdr:to>
      <xdr:col>41</xdr:col>
      <xdr:colOff>101600</xdr:colOff>
      <xdr:row>96</xdr:row>
      <xdr:rowOff>129972</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48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121099</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580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74168</xdr:rowOff>
    </xdr:from>
    <xdr:to>
      <xdr:col>36</xdr:col>
      <xdr:colOff>165100</xdr:colOff>
      <xdr:row>97</xdr:row>
      <xdr:rowOff>4318</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53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166895</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62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90246</xdr:rowOff>
    </xdr:from>
    <xdr:to>
      <xdr:col>85</xdr:col>
      <xdr:colOff>126364</xdr:colOff>
      <xdr:row>39</xdr:row>
      <xdr:rowOff>19228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405196"/>
          <a:ext cx="1269" cy="1300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23055</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70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19228</xdr:rowOff>
    </xdr:from>
    <xdr:to>
      <xdr:col>86</xdr:col>
      <xdr:colOff>25400</xdr:colOff>
      <xdr:row>39</xdr:row>
      <xdr:rowOff>19228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705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36923</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8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90246</xdr:rowOff>
    </xdr:from>
    <xdr:to>
      <xdr:col>86</xdr:col>
      <xdr:colOff>25400</xdr:colOff>
      <xdr:row>31</xdr:row>
      <xdr:rowOff>90246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405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85484</xdr:rowOff>
    </xdr:from>
    <xdr:to>
      <xdr:col>85</xdr:col>
      <xdr:colOff>127000</xdr:colOff>
      <xdr:row>38</xdr:row>
      <xdr:rowOff>101447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600584"/>
          <a:ext cx="838200" cy="1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99471</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271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76594</xdr:rowOff>
    </xdr:from>
    <xdr:to>
      <xdr:col>85</xdr:col>
      <xdr:colOff>177800</xdr:colOff>
      <xdr:row>38</xdr:row>
      <xdr:rowOff>6744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42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87655</xdr:rowOff>
    </xdr:from>
    <xdr:to>
      <xdr:col>81</xdr:col>
      <xdr:colOff>50800</xdr:colOff>
      <xdr:row>38</xdr:row>
      <xdr:rowOff>101447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4592300" y="6602755"/>
          <a:ext cx="889000" cy="1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85890</xdr:rowOff>
    </xdr:from>
    <xdr:to>
      <xdr:col>81</xdr:col>
      <xdr:colOff>101600</xdr:colOff>
      <xdr:row>38</xdr:row>
      <xdr:rowOff>16040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42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32567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20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77445</xdr:rowOff>
    </xdr:from>
    <xdr:to>
      <xdr:col>76</xdr:col>
      <xdr:colOff>114300</xdr:colOff>
      <xdr:row>38</xdr:row>
      <xdr:rowOff>87655</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703300" y="6592545"/>
          <a:ext cx="889000" cy="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69469</xdr:rowOff>
    </xdr:from>
    <xdr:to>
      <xdr:col>76</xdr:col>
      <xdr:colOff>165100</xdr:colOff>
      <xdr:row>37</xdr:row>
      <xdr:rowOff>171069</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16146</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18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77445</xdr:rowOff>
    </xdr:from>
    <xdr:to>
      <xdr:col>71</xdr:col>
      <xdr:colOff>177800</xdr:colOff>
      <xdr:row>38</xdr:row>
      <xdr:rowOff>98781</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2814300" y="6592545"/>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37046</xdr:rowOff>
    </xdr:from>
    <xdr:to>
      <xdr:col>72</xdr:col>
      <xdr:colOff>38100</xdr:colOff>
      <xdr:row>37</xdr:row>
      <xdr:rowOff>138646</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38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155173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155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54686</xdr:rowOff>
    </xdr:from>
    <xdr:to>
      <xdr:col>67</xdr:col>
      <xdr:colOff>101600</xdr:colOff>
      <xdr:row>37</xdr:row>
      <xdr:rowOff>156286</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398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1363</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173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34684</xdr:rowOff>
    </xdr:from>
    <xdr:to>
      <xdr:col>85</xdr:col>
      <xdr:colOff>177800</xdr:colOff>
      <xdr:row>38</xdr:row>
      <xdr:rowOff>136284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54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121061</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46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50647</xdr:rowOff>
    </xdr:from>
    <xdr:to>
      <xdr:col>81</xdr:col>
      <xdr:colOff>101600</xdr:colOff>
      <xdr:row>38</xdr:row>
      <xdr:rowOff>152247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56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143374</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65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36855</xdr:rowOff>
    </xdr:from>
    <xdr:to>
      <xdr:col>76</xdr:col>
      <xdr:colOff>165100</xdr:colOff>
      <xdr:row>38</xdr:row>
      <xdr:rowOff>138455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55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129582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64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26645</xdr:rowOff>
    </xdr:from>
    <xdr:to>
      <xdr:col>72</xdr:col>
      <xdr:colOff>38100</xdr:colOff>
      <xdr:row>38</xdr:row>
      <xdr:rowOff>128245</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54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119372</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63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47981</xdr:rowOff>
    </xdr:from>
    <xdr:to>
      <xdr:col>67</xdr:col>
      <xdr:colOff>101600</xdr:colOff>
      <xdr:row>38</xdr:row>
      <xdr:rowOff>149581</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56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140708</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65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45182</xdr:rowOff>
    </xdr:from>
    <xdr:to>
      <xdr:col>85</xdr:col>
      <xdr:colOff>126364</xdr:colOff>
      <xdr:row>58</xdr:row>
      <xdr:rowOff>28852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89132"/>
          <a:ext cx="1269" cy="1183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32679</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7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28852</xdr:rowOff>
    </xdr:from>
    <xdr:to>
      <xdr:col>86</xdr:col>
      <xdr:colOff>25400</xdr:colOff>
      <xdr:row>58</xdr:row>
      <xdr:rowOff>28852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72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163309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6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179,904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45182</xdr:rowOff>
    </xdr:from>
    <xdr:to>
      <xdr:col>86</xdr:col>
      <xdr:colOff>25400</xdr:colOff>
      <xdr:row>51</xdr:row>
      <xdr:rowOff>45182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8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109868</xdr:rowOff>
    </xdr:from>
    <xdr:to>
      <xdr:col>85</xdr:col>
      <xdr:colOff>127000</xdr:colOff>
      <xdr:row>56</xdr:row>
      <xdr:rowOff>143404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5481300" y="9711068"/>
          <a:ext cx="838200" cy="3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112242</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41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89365</xdr:rowOff>
    </xdr:from>
    <xdr:to>
      <xdr:col>85</xdr:col>
      <xdr:colOff>177800</xdr:colOff>
      <xdr:row>57</xdr:row>
      <xdr:rowOff>19515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90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132347</xdr:rowOff>
    </xdr:from>
    <xdr:to>
      <xdr:col>81</xdr:col>
      <xdr:colOff>50800</xdr:colOff>
      <xdr:row>56</xdr:row>
      <xdr:rowOff>109868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562097"/>
          <a:ext cx="889000" cy="148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124272</xdr:rowOff>
    </xdr:from>
    <xdr:to>
      <xdr:col>81</xdr:col>
      <xdr:colOff>101600</xdr:colOff>
      <xdr:row>57</xdr:row>
      <xdr:rowOff>54422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2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45549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81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132347</xdr:rowOff>
    </xdr:from>
    <xdr:to>
      <xdr:col>76</xdr:col>
      <xdr:colOff>114300</xdr:colOff>
      <xdr:row>56</xdr:row>
      <xdr:rowOff>70244</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562097"/>
          <a:ext cx="889000" cy="109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129713</xdr:rowOff>
    </xdr:from>
    <xdr:to>
      <xdr:col>76</xdr:col>
      <xdr:colOff>165100</xdr:colOff>
      <xdr:row>57</xdr:row>
      <xdr:rowOff>59863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3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50990</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82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89149</xdr:rowOff>
    </xdr:from>
    <xdr:to>
      <xdr:col>71</xdr:col>
      <xdr:colOff>177800</xdr:colOff>
      <xdr:row>56</xdr:row>
      <xdr:rowOff>70244</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2814300" y="9518899"/>
          <a:ext cx="889000" cy="15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76220</xdr:rowOff>
    </xdr:from>
    <xdr:to>
      <xdr:col>72</xdr:col>
      <xdr:colOff>38100</xdr:colOff>
      <xdr:row>57</xdr:row>
      <xdr:rowOff>6370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7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168947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770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122924</xdr:rowOff>
    </xdr:from>
    <xdr:to>
      <xdr:col>67</xdr:col>
      <xdr:colOff>101600</xdr:colOff>
      <xdr:row>57</xdr:row>
      <xdr:rowOff>53074</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72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44201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81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92604</xdr:rowOff>
    </xdr:from>
    <xdr:to>
      <xdr:col>85</xdr:col>
      <xdr:colOff>177800</xdr:colOff>
      <xdr:row>57</xdr:row>
      <xdr:rowOff>22754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69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71031</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672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59068</xdr:rowOff>
    </xdr:from>
    <xdr:to>
      <xdr:col>81</xdr:col>
      <xdr:colOff>101600</xdr:colOff>
      <xdr:row>56</xdr:row>
      <xdr:rowOff>160668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66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5745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43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81547</xdr:rowOff>
    </xdr:from>
    <xdr:to>
      <xdr:col>76</xdr:col>
      <xdr:colOff>165100</xdr:colOff>
      <xdr:row>56</xdr:row>
      <xdr:rowOff>11697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511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28224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286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19444</xdr:rowOff>
    </xdr:from>
    <xdr:to>
      <xdr:col>72</xdr:col>
      <xdr:colOff>38100</xdr:colOff>
      <xdr:row>56</xdr:row>
      <xdr:rowOff>121044</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62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137571</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39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38349</xdr:rowOff>
    </xdr:from>
    <xdr:to>
      <xdr:col>67</xdr:col>
      <xdr:colOff>101600</xdr:colOff>
      <xdr:row>55</xdr:row>
      <xdr:rowOff>139949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46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156476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243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56882</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229832"/>
          <a:ext cx="1269" cy="1413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118759</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63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3559</xdr:rowOff>
    </xdr:from>
    <xdr:ext cx="534377"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200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56882</xdr:rowOff>
    </xdr:from>
    <xdr:to>
      <xdr:col>86</xdr:col>
      <xdr:colOff>25400</xdr:colOff>
      <xdr:row>71</xdr:row>
      <xdr:rowOff>56882</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229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110897</xdr:rowOff>
    </xdr:from>
    <xdr:to>
      <xdr:col>85</xdr:col>
      <xdr:colOff>127000</xdr:colOff>
      <xdr:row>79</xdr:row>
      <xdr:rowOff>98520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3483997"/>
          <a:ext cx="838200" cy="15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36208</xdr:rowOff>
    </xdr:from>
    <xdr:ext cx="469744"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409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13331</xdr:rowOff>
    </xdr:from>
    <xdr:to>
      <xdr:col>85</xdr:col>
      <xdr:colOff>177800</xdr:colOff>
      <xdr:row>79</xdr:row>
      <xdr:rowOff>114931</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55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110897</xdr:rowOff>
    </xdr:from>
    <xdr:to>
      <xdr:col>81</xdr:col>
      <xdr:colOff>50800</xdr:colOff>
      <xdr:row>78</xdr:row>
      <xdr:rowOff>155180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4592300" y="13483997"/>
          <a:ext cx="889000" cy="4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162509</xdr:rowOff>
    </xdr:from>
    <xdr:to>
      <xdr:col>81</xdr:col>
      <xdr:colOff>101600</xdr:colOff>
      <xdr:row>79</xdr:row>
      <xdr:rowOff>92659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53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83786</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46428" y="13628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24257</xdr:rowOff>
    </xdr:from>
    <xdr:to>
      <xdr:col>76</xdr:col>
      <xdr:colOff>114300</xdr:colOff>
      <xdr:row>78</xdr:row>
      <xdr:rowOff>155180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3703300" y="13397357"/>
          <a:ext cx="889000" cy="130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146997</xdr:rowOff>
    </xdr:from>
    <xdr:to>
      <xdr:col>76</xdr:col>
      <xdr:colOff>165100</xdr:colOff>
      <xdr:row>79</xdr:row>
      <xdr:rowOff>77147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520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68274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612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24257</xdr:rowOff>
    </xdr:from>
    <xdr:to>
      <xdr:col>71</xdr:col>
      <xdr:colOff>177800</xdr:colOff>
      <xdr:row>78</xdr:row>
      <xdr:rowOff>45386</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2814300" y="13397357"/>
          <a:ext cx="889000" cy="21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165514</xdr:rowOff>
    </xdr:from>
    <xdr:to>
      <xdr:col>72</xdr:col>
      <xdr:colOff>38100</xdr:colOff>
      <xdr:row>79</xdr:row>
      <xdr:rowOff>95664</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3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86791</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631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153398</xdr:rowOff>
    </xdr:from>
    <xdr:to>
      <xdr:col>67</xdr:col>
      <xdr:colOff>101600</xdr:colOff>
      <xdr:row>79</xdr:row>
      <xdr:rowOff>83548</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2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74675</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61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47720</xdr:rowOff>
    </xdr:from>
    <xdr:to>
      <xdr:col>85</xdr:col>
      <xdr:colOff>177800</xdr:colOff>
      <xdr:row>79</xdr:row>
      <xdr:rowOff>149320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9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163209</xdr:rowOff>
    </xdr:from>
    <xdr:ext cx="313932"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363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60097</xdr:rowOff>
    </xdr:from>
    <xdr:to>
      <xdr:col>81</xdr:col>
      <xdr:colOff>101600</xdr:colOff>
      <xdr:row>78</xdr:row>
      <xdr:rowOff>161697</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43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6774</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246428" y="132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104380</xdr:rowOff>
    </xdr:from>
    <xdr:to>
      <xdr:col>76</xdr:col>
      <xdr:colOff>165100</xdr:colOff>
      <xdr:row>79</xdr:row>
      <xdr:rowOff>34530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47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51057</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357428" y="1325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144907</xdr:rowOff>
    </xdr:from>
    <xdr:to>
      <xdr:col>72</xdr:col>
      <xdr:colOff>38100</xdr:colOff>
      <xdr:row>78</xdr:row>
      <xdr:rowOff>75057</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34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91584</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468428" y="1312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166036</xdr:rowOff>
    </xdr:from>
    <xdr:to>
      <xdr:col>67</xdr:col>
      <xdr:colOff>101600</xdr:colOff>
      <xdr:row>78</xdr:row>
      <xdr:rowOff>96186</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36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112713</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579428" y="1314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91858</xdr:rowOff>
    </xdr:from>
    <xdr:to>
      <xdr:col>85</xdr:col>
      <xdr:colOff>126364</xdr:colOff>
      <xdr:row>98</xdr:row>
      <xdr:rowOff>155897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350908"/>
          <a:ext cx="1269" cy="1607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159724</xdr:rowOff>
    </xdr:from>
    <xdr:ext cx="469744"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961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155897</xdr:rowOff>
    </xdr:from>
    <xdr:to>
      <xdr:col>86</xdr:col>
      <xdr:colOff>25400</xdr:colOff>
      <xdr:row>98</xdr:row>
      <xdr:rowOff>155897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957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38535</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126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105,430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91858</xdr:rowOff>
    </xdr:from>
    <xdr:to>
      <xdr:col>86</xdr:col>
      <xdr:colOff>25400</xdr:colOff>
      <xdr:row>89</xdr:row>
      <xdr:rowOff>91858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35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352</xdr:rowOff>
    </xdr:from>
    <xdr:to>
      <xdr:col>85</xdr:col>
      <xdr:colOff>127000</xdr:colOff>
      <xdr:row>97</xdr:row>
      <xdr:rowOff>20158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631002"/>
          <a:ext cx="838200" cy="19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28239</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15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5362</xdr:rowOff>
    </xdr:from>
    <xdr:to>
      <xdr:col>85</xdr:col>
      <xdr:colOff>177800</xdr:colOff>
      <xdr:row>96</xdr:row>
      <xdr:rowOff>106962</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46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20158</xdr:rowOff>
    </xdr:from>
    <xdr:to>
      <xdr:col>81</xdr:col>
      <xdr:colOff>50800</xdr:colOff>
      <xdr:row>97</xdr:row>
      <xdr:rowOff>93783</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650808"/>
          <a:ext cx="889000" cy="7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15128</xdr:rowOff>
    </xdr:from>
    <xdr:to>
      <xdr:col>81</xdr:col>
      <xdr:colOff>101600</xdr:colOff>
      <xdr:row>96</xdr:row>
      <xdr:rowOff>116728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47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133255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4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93783</xdr:rowOff>
    </xdr:from>
    <xdr:to>
      <xdr:col>76</xdr:col>
      <xdr:colOff>114300</xdr:colOff>
      <xdr:row>97</xdr:row>
      <xdr:rowOff>128025</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724433"/>
          <a:ext cx="889000" cy="3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31375</xdr:rowOff>
    </xdr:from>
    <xdr:to>
      <xdr:col>76</xdr:col>
      <xdr:colOff>165100</xdr:colOff>
      <xdr:row>96</xdr:row>
      <xdr:rowOff>132975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49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149502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6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118391</xdr:rowOff>
    </xdr:from>
    <xdr:to>
      <xdr:col>71</xdr:col>
      <xdr:colOff>177800</xdr:colOff>
      <xdr:row>97</xdr:row>
      <xdr:rowOff>128025</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2814300" y="16749041"/>
          <a:ext cx="889000" cy="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52699</xdr:rowOff>
    </xdr:from>
    <xdr:to>
      <xdr:col>72</xdr:col>
      <xdr:colOff>38100</xdr:colOff>
      <xdr:row>96</xdr:row>
      <xdr:rowOff>154299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170826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45287</xdr:rowOff>
    </xdr:from>
    <xdr:to>
      <xdr:col>67</xdr:col>
      <xdr:colOff>101600</xdr:colOff>
      <xdr:row>96</xdr:row>
      <xdr:rowOff>146887</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0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163414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7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121002</xdr:rowOff>
    </xdr:from>
    <xdr:to>
      <xdr:col>85</xdr:col>
      <xdr:colOff>177800</xdr:colOff>
      <xdr:row>97</xdr:row>
      <xdr:rowOff>51152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58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99429</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558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140808</xdr:rowOff>
    </xdr:from>
    <xdr:to>
      <xdr:col>81</xdr:col>
      <xdr:colOff>101600</xdr:colOff>
      <xdr:row>97</xdr:row>
      <xdr:rowOff>70958</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600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62085</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69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42983</xdr:rowOff>
    </xdr:from>
    <xdr:to>
      <xdr:col>76</xdr:col>
      <xdr:colOff>165100</xdr:colOff>
      <xdr:row>97</xdr:row>
      <xdr:rowOff>144583</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67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135710</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76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77225</xdr:rowOff>
    </xdr:from>
    <xdr:to>
      <xdr:col>72</xdr:col>
      <xdr:colOff>38100</xdr:colOff>
      <xdr:row>98</xdr:row>
      <xdr:rowOff>7375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70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169952</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80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67591</xdr:rowOff>
    </xdr:from>
    <xdr:to>
      <xdr:col>67</xdr:col>
      <xdr:colOff>101600</xdr:colOff>
      <xdr:row>97</xdr:row>
      <xdr:rowOff>169191</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69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160318</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790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a:extLst>
            <a:ext uri="{FF2B5EF4-FFF2-40B4-BE49-F238E27FC236}">
              <a16:creationId xmlns:a16="http://schemas.microsoft.com/office/drawing/2014/main" id="{00000000-0008-0000-0700-0000F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117582</xdr:rowOff>
    </xdr:from>
    <xdr:ext cx="249299" cy="259045"/>
    <xdr:sp macro="" textlink="">
      <xdr:nvSpPr>
        <xdr:cNvPr id="754" name="諸支出金最小値テキスト">
          <a:extLst>
            <a:ext uri="{FF2B5EF4-FFF2-40B4-BE49-F238E27FC236}">
              <a16:creationId xmlns:a16="http://schemas.microsoft.com/office/drawing/2014/main" id="{00000000-0008-0000-0700-0000F2020000}"/>
            </a:ext>
          </a:extLst>
        </xdr:cNvPr>
        <xdr:cNvSpPr txBox="1"/>
      </xdr:nvSpPr>
      <xdr:spPr>
        <a:xfrm>
          <a:off x="22212300" y="68041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378565" cy="259045"/>
    <xdr:sp macro="" textlink="">
      <xdr:nvSpPr>
        <xdr:cNvPr id="756" name="諸支出金最大値テキスト">
          <a:extLst>
            <a:ext uri="{FF2B5EF4-FFF2-40B4-BE49-F238E27FC236}">
              <a16:creationId xmlns:a16="http://schemas.microsoft.com/office/drawing/2014/main" id="{00000000-0008-0000-0700-0000F4020000}"/>
            </a:ext>
          </a:extLst>
        </xdr:cNvPr>
        <xdr:cNvSpPr txBox="1"/>
      </xdr:nvSpPr>
      <xdr:spPr>
        <a:xfrm>
          <a:off x="22212300" y="4937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35033</xdr:rowOff>
    </xdr:from>
    <xdr:ext cx="313932" cy="259045"/>
    <xdr:sp macro="" textlink="">
      <xdr:nvSpPr>
        <xdr:cNvPr id="759" name="諸支出金平均値テキスト">
          <a:extLst>
            <a:ext uri="{FF2B5EF4-FFF2-40B4-BE49-F238E27FC236}">
              <a16:creationId xmlns:a16="http://schemas.microsoft.com/office/drawing/2014/main" id="{00000000-0008-0000-0700-0000F7020000}"/>
            </a:ext>
          </a:extLst>
        </xdr:cNvPr>
        <xdr:cNvSpPr txBox="1"/>
      </xdr:nvSpPr>
      <xdr:spPr>
        <a:xfrm>
          <a:off x="22212300" y="655013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12156</xdr:rowOff>
    </xdr:from>
    <xdr:to>
      <xdr:col>116</xdr:col>
      <xdr:colOff>114300</xdr:colOff>
      <xdr:row>39</xdr:row>
      <xdr:rowOff>113756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2110700" y="669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39915</xdr:rowOff>
    </xdr:from>
    <xdr:to>
      <xdr:col>112</xdr:col>
      <xdr:colOff>38100</xdr:colOff>
      <xdr:row>38</xdr:row>
      <xdr:rowOff>141515</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1272500" y="655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158041</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4017" y="6330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124823</xdr:rowOff>
    </xdr:from>
    <xdr:to>
      <xdr:col>107</xdr:col>
      <xdr:colOff>101600</xdr:colOff>
      <xdr:row>39</xdr:row>
      <xdr:rowOff>54973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0383500" y="663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71500</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77333" y="6415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159113</xdr:rowOff>
    </xdr:from>
    <xdr:to>
      <xdr:col>102</xdr:col>
      <xdr:colOff>165100</xdr:colOff>
      <xdr:row>39</xdr:row>
      <xdr:rowOff>89263</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9494500" y="667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105790</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88333" y="64494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87267</xdr:rowOff>
    </xdr:from>
    <xdr:to>
      <xdr:col>98</xdr:col>
      <xdr:colOff>38100</xdr:colOff>
      <xdr:row>39</xdr:row>
      <xdr:rowOff>17417</xdr:rowOff>
    </xdr:to>
    <xdr:sp macro="" textlink="">
      <xdr:nvSpPr>
        <xdr:cNvPr id="770" name="フローチャート: 判断 769">
          <a:extLst>
            <a:ext uri="{FF2B5EF4-FFF2-40B4-BE49-F238E27FC236}">
              <a16:creationId xmlns:a16="http://schemas.microsoft.com/office/drawing/2014/main" id="{00000000-0008-0000-0700-000002030000}"/>
            </a:ext>
          </a:extLst>
        </xdr:cNvPr>
        <xdr:cNvSpPr/>
      </xdr:nvSpPr>
      <xdr:spPr>
        <a:xfrm>
          <a:off x="18605500" y="6602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33944</xdr:rowOff>
    </xdr:from>
    <xdr:ext cx="313932"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99333" y="6377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162032</xdr:rowOff>
    </xdr:from>
    <xdr:ext cx="249299" cy="259045"/>
    <xdr:sp macro="" textlink="">
      <xdr:nvSpPr>
        <xdr:cNvPr id="778" name="諸支出金該当値テキスト">
          <a:extLst>
            <a:ext uri="{FF2B5EF4-FFF2-40B4-BE49-F238E27FC236}">
              <a16:creationId xmlns:a16="http://schemas.microsoft.com/office/drawing/2014/main" id="{00000000-0008-0000-0700-00000A030000}"/>
            </a:ext>
          </a:extLst>
        </xdr:cNvPr>
        <xdr:cNvSpPr txBox="1"/>
      </xdr:nvSpPr>
      <xdr:spPr>
        <a:xfrm>
          <a:off x="22212300" y="66771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5" name="楕円 784">
          <a:extLst>
            <a:ext uri="{FF2B5EF4-FFF2-40B4-BE49-F238E27FC236}">
              <a16:creationId xmlns:a16="http://schemas.microsoft.com/office/drawing/2014/main" id="{00000000-0008-0000-0700-00001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総務費においては、選挙費の減（△</a:t>
          </a:r>
          <a:r>
            <a:rPr kumimoji="1" lang="en-US" altLang="ja-JP" sz="1050">
              <a:latin typeface="ＭＳ Ｐゴシック" panose="020B0600070205080204" pitchFamily="50" charset="-128"/>
              <a:ea typeface="ＭＳ Ｐゴシック" panose="020B0600070205080204" pitchFamily="50" charset="-128"/>
            </a:rPr>
            <a:t>8</a:t>
          </a:r>
          <a:r>
            <a:rPr kumimoji="1" lang="ja-JP" altLang="en-US" sz="1050">
              <a:latin typeface="ＭＳ Ｐゴシック" panose="020B0600070205080204" pitchFamily="50" charset="-128"/>
              <a:ea typeface="ＭＳ Ｐゴシック" panose="020B0600070205080204" pitchFamily="50" charset="-128"/>
            </a:rPr>
            <a:t>百万円 　</a:t>
          </a:r>
          <a:r>
            <a:rPr kumimoji="1" lang="en-US" altLang="ja-JP" sz="1050">
              <a:latin typeface="ＭＳ Ｐゴシック" panose="020B0600070205080204" pitchFamily="50" charset="-128"/>
              <a:ea typeface="ＭＳ Ｐゴシック" panose="020B0600070205080204" pitchFamily="50" charset="-128"/>
            </a:rPr>
            <a:t>R4</a:t>
          </a:r>
          <a:r>
            <a:rPr kumimoji="1" lang="ja-JP" altLang="en-US" sz="1050">
              <a:latin typeface="ＭＳ Ｐゴシック" panose="020B0600070205080204" pitchFamily="50" charset="-128"/>
              <a:ea typeface="ＭＳ Ｐゴシック" panose="020B0600070205080204" pitchFamily="50" charset="-128"/>
            </a:rPr>
            <a:t>：参議院選、</a:t>
          </a:r>
          <a:r>
            <a:rPr kumimoji="1" lang="en-US" altLang="ja-JP" sz="1050">
              <a:latin typeface="ＭＳ Ｐゴシック" panose="020B0600070205080204" pitchFamily="50" charset="-128"/>
              <a:ea typeface="ＭＳ Ｐゴシック" panose="020B0600070205080204" pitchFamily="50" charset="-128"/>
            </a:rPr>
            <a:t>R5</a:t>
          </a:r>
          <a:r>
            <a:rPr kumimoji="1" lang="ja-JP" altLang="en-US" sz="1050">
              <a:latin typeface="ＭＳ Ｐゴシック" panose="020B0600070205080204" pitchFamily="50" charset="-128"/>
              <a:ea typeface="ＭＳ Ｐゴシック" panose="020B0600070205080204" pitchFamily="50" charset="-128"/>
            </a:rPr>
            <a:t>県議選）、財政調整基金及び公共施設等整備基金への積立金の減（財政調整基金△</a:t>
          </a:r>
          <a:r>
            <a:rPr kumimoji="1" lang="en-US" altLang="ja-JP" sz="1050">
              <a:latin typeface="ＭＳ Ｐゴシック" panose="020B0600070205080204" pitchFamily="50" charset="-128"/>
              <a:ea typeface="ＭＳ Ｐゴシック" panose="020B0600070205080204" pitchFamily="50" charset="-128"/>
            </a:rPr>
            <a:t>125</a:t>
          </a:r>
          <a:r>
            <a:rPr kumimoji="1" lang="ja-JP" altLang="en-US" sz="1050">
              <a:latin typeface="ＭＳ Ｐゴシック" panose="020B0600070205080204" pitchFamily="50" charset="-128"/>
              <a:ea typeface="ＭＳ Ｐゴシック" panose="020B0600070205080204" pitchFamily="50" charset="-128"/>
            </a:rPr>
            <a:t>百万円　公共施設等整備基金△</a:t>
          </a:r>
          <a:r>
            <a:rPr kumimoji="1" lang="en-US" altLang="ja-JP" sz="1050">
              <a:latin typeface="ＭＳ Ｐゴシック" panose="020B0600070205080204" pitchFamily="50" charset="-128"/>
              <a:ea typeface="ＭＳ Ｐゴシック" panose="020B0600070205080204" pitchFamily="50" charset="-128"/>
            </a:rPr>
            <a:t>350</a:t>
          </a:r>
          <a:r>
            <a:rPr kumimoji="1" lang="ja-JP" altLang="en-US" sz="1050">
              <a:latin typeface="ＭＳ Ｐゴシック" panose="020B0600070205080204" pitchFamily="50" charset="-128"/>
              <a:ea typeface="ＭＳ Ｐゴシック" panose="020B0600070205080204" pitchFamily="50" charset="-128"/>
            </a:rPr>
            <a:t>百万円）等による減となった。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民生費においては、住民税非課税世帯物価高騰対策支援給付金の皆増（</a:t>
          </a:r>
          <a:r>
            <a:rPr kumimoji="1" lang="en-US" altLang="ja-JP" sz="1050">
              <a:latin typeface="ＭＳ Ｐゴシック" panose="020B0600070205080204" pitchFamily="50" charset="-128"/>
              <a:ea typeface="ＭＳ Ｐゴシック" panose="020B0600070205080204" pitchFamily="50" charset="-128"/>
            </a:rPr>
            <a:t>+144</a:t>
          </a:r>
          <a:r>
            <a:rPr kumimoji="1" lang="ja-JP" altLang="en-US" sz="1050">
              <a:latin typeface="ＭＳ Ｐゴシック" panose="020B0600070205080204" pitchFamily="50" charset="-128"/>
              <a:ea typeface="ＭＳ Ｐゴシック" panose="020B0600070205080204" pitchFamily="50" charset="-128"/>
            </a:rPr>
            <a:t>百万円）、エネルギー・食料品等物価高騰対策支援給付金の皆増（</a:t>
          </a:r>
          <a:r>
            <a:rPr kumimoji="1" lang="en-US" altLang="ja-JP" sz="1050">
              <a:latin typeface="ＭＳ Ｐゴシック" panose="020B0600070205080204" pitchFamily="50" charset="-128"/>
              <a:ea typeface="ＭＳ Ｐゴシック" panose="020B0600070205080204" pitchFamily="50" charset="-128"/>
            </a:rPr>
            <a:t>+60</a:t>
          </a:r>
          <a:r>
            <a:rPr kumimoji="1" lang="ja-JP" altLang="en-US" sz="1050">
              <a:latin typeface="ＭＳ Ｐゴシック" panose="020B0600070205080204" pitchFamily="50" charset="-128"/>
              <a:ea typeface="ＭＳ Ｐゴシック" panose="020B0600070205080204" pitchFamily="50" charset="-128"/>
            </a:rPr>
            <a:t>百万円）、新型コロナウイルス感染症による受診控えが緩和されたことによる子ども医療費助成金の増（</a:t>
          </a:r>
          <a:r>
            <a:rPr kumimoji="1" lang="en-US" altLang="ja-JP" sz="1050">
              <a:latin typeface="ＭＳ Ｐゴシック" panose="020B0600070205080204" pitchFamily="50" charset="-128"/>
              <a:ea typeface="ＭＳ Ｐゴシック" panose="020B0600070205080204" pitchFamily="50" charset="-128"/>
            </a:rPr>
            <a:t>+111</a:t>
          </a:r>
          <a:r>
            <a:rPr kumimoji="1" lang="ja-JP" altLang="en-US" sz="1050">
              <a:latin typeface="ＭＳ Ｐゴシック" panose="020B0600070205080204" pitchFamily="50" charset="-128"/>
              <a:ea typeface="ＭＳ Ｐゴシック" panose="020B0600070205080204" pitchFamily="50" charset="-128"/>
            </a:rPr>
            <a:t>百万円）等により増となった。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農林水産業費においては、ため池転落防止柵設置工事（</a:t>
          </a:r>
          <a:r>
            <a:rPr kumimoji="1" lang="en-US" altLang="ja-JP" sz="1050">
              <a:latin typeface="ＭＳ Ｐゴシック" panose="020B0600070205080204" pitchFamily="50" charset="-128"/>
              <a:ea typeface="ＭＳ Ｐゴシック" panose="020B0600070205080204" pitchFamily="50" charset="-128"/>
            </a:rPr>
            <a:t>+5</a:t>
          </a:r>
          <a:r>
            <a:rPr kumimoji="1" lang="ja-JP" altLang="en-US" sz="1050">
              <a:latin typeface="ＭＳ Ｐゴシック" panose="020B0600070205080204" pitchFamily="50" charset="-128"/>
              <a:ea typeface="ＭＳ Ｐゴシック" panose="020B0600070205080204" pitchFamily="50" charset="-128"/>
            </a:rPr>
            <a:t>百万円）、町内樋門改修工事（</a:t>
          </a:r>
          <a:r>
            <a:rPr kumimoji="1" lang="en-US" altLang="ja-JP" sz="1050">
              <a:latin typeface="ＭＳ Ｐゴシック" panose="020B0600070205080204" pitchFamily="50" charset="-128"/>
              <a:ea typeface="ＭＳ Ｐゴシック" panose="020B0600070205080204" pitchFamily="50" charset="-128"/>
            </a:rPr>
            <a:t>+16</a:t>
          </a:r>
          <a:r>
            <a:rPr kumimoji="1" lang="ja-JP" altLang="en-US" sz="1050">
              <a:latin typeface="ＭＳ Ｐゴシック" panose="020B0600070205080204" pitchFamily="50" charset="-128"/>
              <a:ea typeface="ＭＳ Ｐゴシック" panose="020B0600070205080204" pitchFamily="50" charset="-128"/>
            </a:rPr>
            <a:t>百万円）の建設事業や、防災重点農業用ため池浚渫工事（</a:t>
          </a:r>
          <a:r>
            <a:rPr kumimoji="1" lang="en-US" altLang="ja-JP" sz="1050">
              <a:latin typeface="ＭＳ Ｐゴシック" panose="020B0600070205080204" pitchFamily="50" charset="-128"/>
              <a:ea typeface="ＭＳ Ｐゴシック" panose="020B0600070205080204" pitchFamily="50" charset="-128"/>
            </a:rPr>
            <a:t>+8</a:t>
          </a:r>
          <a:r>
            <a:rPr kumimoji="1" lang="ja-JP" altLang="en-US" sz="1050">
              <a:latin typeface="ＭＳ Ｐゴシック" panose="020B0600070205080204" pitchFamily="50" charset="-128"/>
              <a:ea typeface="ＭＳ Ｐゴシック" panose="020B0600070205080204" pitchFamily="50" charset="-128"/>
            </a:rPr>
            <a:t>百万円）の皆増等により増となった。</a:t>
          </a:r>
        </a:p>
        <a:p>
          <a:r>
            <a:rPr kumimoji="1" lang="ja-JP" altLang="en-US" sz="1050">
              <a:latin typeface="ＭＳ Ｐゴシック" panose="020B0600070205080204" pitchFamily="50" charset="-128"/>
              <a:ea typeface="ＭＳ Ｐゴシック" panose="020B0600070205080204" pitchFamily="50" charset="-128"/>
            </a:rPr>
            <a:t>商工費においては、令和４年度に実施した新型コロナウイルス感染症に係る中小企業等への支援金（△</a:t>
          </a:r>
          <a:r>
            <a:rPr kumimoji="1" lang="en-US" altLang="ja-JP" sz="1050">
              <a:latin typeface="ＭＳ Ｐゴシック" panose="020B0600070205080204" pitchFamily="50" charset="-128"/>
              <a:ea typeface="ＭＳ Ｐゴシック" panose="020B0600070205080204" pitchFamily="50" charset="-128"/>
            </a:rPr>
            <a:t>40</a:t>
          </a:r>
          <a:r>
            <a:rPr kumimoji="1" lang="ja-JP" altLang="en-US" sz="1050">
              <a:latin typeface="ＭＳ Ｐゴシック" panose="020B0600070205080204" pitchFamily="50" charset="-128"/>
              <a:ea typeface="ＭＳ Ｐゴシック" panose="020B0600070205080204" pitchFamily="50" charset="-128"/>
            </a:rPr>
            <a:t>百万円）、原油価格・物価高騰に係る中小企業者等への支援金（△</a:t>
          </a:r>
          <a:r>
            <a:rPr kumimoji="1" lang="en-US" altLang="ja-JP" sz="1050">
              <a:latin typeface="ＭＳ Ｐゴシック" panose="020B0600070205080204" pitchFamily="50" charset="-128"/>
              <a:ea typeface="ＭＳ Ｐゴシック" panose="020B0600070205080204" pitchFamily="50" charset="-128"/>
            </a:rPr>
            <a:t>31</a:t>
          </a:r>
          <a:r>
            <a:rPr kumimoji="1" lang="ja-JP" altLang="en-US" sz="1050">
              <a:latin typeface="ＭＳ Ｐゴシック" panose="020B0600070205080204" pitchFamily="50" charset="-128"/>
              <a:ea typeface="ＭＳ Ｐゴシック" panose="020B0600070205080204" pitchFamily="50" charset="-128"/>
            </a:rPr>
            <a:t>百万円）、燃料の高騰に係る運送業者への支援金（△</a:t>
          </a:r>
          <a:r>
            <a:rPr kumimoji="1" lang="en-US" altLang="ja-JP" sz="1050">
              <a:latin typeface="ＭＳ Ｐゴシック" panose="020B0600070205080204" pitchFamily="50" charset="-128"/>
              <a:ea typeface="ＭＳ Ｐゴシック" panose="020B0600070205080204" pitchFamily="50" charset="-128"/>
            </a:rPr>
            <a:t>9</a:t>
          </a:r>
          <a:r>
            <a:rPr kumimoji="1" lang="ja-JP" altLang="en-US" sz="1050">
              <a:latin typeface="ＭＳ Ｐゴシック" panose="020B0600070205080204" pitchFamily="50" charset="-128"/>
              <a:ea typeface="ＭＳ Ｐゴシック" panose="020B0600070205080204" pitchFamily="50" charset="-128"/>
            </a:rPr>
            <a:t>百万円）等、各種物価高騰対策支援事業の皆減による減となった。</a:t>
          </a:r>
        </a:p>
        <a:p>
          <a:r>
            <a:rPr kumimoji="1" lang="ja-JP" altLang="en-US" sz="1050">
              <a:latin typeface="ＭＳ Ｐゴシック" panose="020B0600070205080204" pitchFamily="50" charset="-128"/>
              <a:ea typeface="ＭＳ Ｐゴシック" panose="020B0600070205080204" pitchFamily="50" charset="-128"/>
            </a:rPr>
            <a:t>土木費においては、上谷川原線道路改良工事等の工事完了に伴う減はあったものの、役場庁舎北側用地取得に係る土地開発基金への積立の皆増（</a:t>
          </a:r>
          <a:r>
            <a:rPr kumimoji="1" lang="en-US" altLang="ja-JP" sz="1050">
              <a:latin typeface="ＭＳ Ｐゴシック" panose="020B0600070205080204" pitchFamily="50" charset="-128"/>
              <a:ea typeface="ＭＳ Ｐゴシック" panose="020B0600070205080204" pitchFamily="50" charset="-128"/>
            </a:rPr>
            <a:t>+350</a:t>
          </a:r>
          <a:r>
            <a:rPr kumimoji="1" lang="ja-JP" altLang="en-US" sz="1050">
              <a:latin typeface="ＭＳ Ｐゴシック" panose="020B0600070205080204" pitchFamily="50" charset="-128"/>
              <a:ea typeface="ＭＳ Ｐゴシック" panose="020B0600070205080204" pitchFamily="50" charset="-128"/>
            </a:rPr>
            <a:t>百万円）や、白石川右岸河川敷等整備事業の本格化に伴う賑わい交流施設の造成等実施設計業務（</a:t>
          </a:r>
          <a:r>
            <a:rPr kumimoji="1" lang="en-US" altLang="ja-JP" sz="1050">
              <a:latin typeface="ＭＳ Ｐゴシック" panose="020B0600070205080204" pitchFamily="50" charset="-128"/>
              <a:ea typeface="ＭＳ Ｐゴシック" panose="020B0600070205080204" pitchFamily="50" charset="-128"/>
            </a:rPr>
            <a:t>+40</a:t>
          </a:r>
          <a:r>
            <a:rPr kumimoji="1" lang="ja-JP" altLang="en-US" sz="1050">
              <a:latin typeface="ＭＳ Ｐゴシック" panose="020B0600070205080204" pitchFamily="50" charset="-128"/>
              <a:ea typeface="ＭＳ Ｐゴシック" panose="020B0600070205080204" pitchFamily="50" charset="-128"/>
            </a:rPr>
            <a:t>百万円）、高水敷芝生化整備工事（</a:t>
          </a:r>
          <a:r>
            <a:rPr kumimoji="1" lang="en-US" altLang="ja-JP" sz="1050">
              <a:latin typeface="ＭＳ Ｐゴシック" panose="020B0600070205080204" pitchFamily="50" charset="-128"/>
              <a:ea typeface="ＭＳ Ｐゴシック" panose="020B0600070205080204" pitchFamily="50" charset="-128"/>
            </a:rPr>
            <a:t>+11</a:t>
          </a:r>
          <a:r>
            <a:rPr kumimoji="1" lang="ja-JP" altLang="en-US" sz="1050">
              <a:latin typeface="ＭＳ Ｐゴシック" panose="020B0600070205080204" pitchFamily="50" charset="-128"/>
              <a:ea typeface="ＭＳ Ｐゴシック" panose="020B0600070205080204" pitchFamily="50" charset="-128"/>
            </a:rPr>
            <a:t>百万円）、仮設用水路設置工事（</a:t>
          </a:r>
          <a:r>
            <a:rPr kumimoji="1" lang="en-US" altLang="ja-JP" sz="1050">
              <a:latin typeface="ＭＳ Ｐゴシック" panose="020B0600070205080204" pitchFamily="50" charset="-128"/>
              <a:ea typeface="ＭＳ Ｐゴシック" panose="020B0600070205080204" pitchFamily="50" charset="-128"/>
            </a:rPr>
            <a:t>+7</a:t>
          </a:r>
          <a:r>
            <a:rPr kumimoji="1" lang="ja-JP" altLang="en-US" sz="1050">
              <a:latin typeface="ＭＳ Ｐゴシック" panose="020B0600070205080204" pitchFamily="50" charset="-128"/>
              <a:ea typeface="ＭＳ Ｐゴシック" panose="020B0600070205080204" pitchFamily="50" charset="-128"/>
            </a:rPr>
            <a:t>百万円）、施設整備用地費（</a:t>
          </a:r>
          <a:r>
            <a:rPr kumimoji="1" lang="en-US" altLang="ja-JP" sz="1050">
              <a:latin typeface="ＭＳ Ｐゴシック" panose="020B0600070205080204" pitchFamily="50" charset="-128"/>
              <a:ea typeface="ＭＳ Ｐゴシック" panose="020B0600070205080204" pitchFamily="50" charset="-128"/>
            </a:rPr>
            <a:t>+76</a:t>
          </a:r>
          <a:r>
            <a:rPr kumimoji="1" lang="ja-JP" altLang="en-US" sz="1050">
              <a:latin typeface="ＭＳ Ｐゴシック" panose="020B0600070205080204" pitchFamily="50" charset="-128"/>
              <a:ea typeface="ＭＳ Ｐゴシック" panose="020B0600070205080204" pitchFamily="50" charset="-128"/>
            </a:rPr>
            <a:t>百万円）等の大規模事業の工事費用等による増となった。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教育費においては、大河原中学校の校舎屋外環境整備工事（</a:t>
          </a:r>
          <a:r>
            <a:rPr kumimoji="1" lang="en-US" altLang="ja-JP" sz="1050">
              <a:latin typeface="ＭＳ Ｐゴシック" panose="020B0600070205080204" pitchFamily="50" charset="-128"/>
              <a:ea typeface="ＭＳ Ｐゴシック" panose="020B0600070205080204" pitchFamily="50" charset="-128"/>
            </a:rPr>
            <a:t>63</a:t>
          </a:r>
          <a:r>
            <a:rPr kumimoji="1" lang="ja-JP" altLang="en-US" sz="1050">
              <a:latin typeface="ＭＳ Ｐゴシック" panose="020B0600070205080204" pitchFamily="50" charset="-128"/>
              <a:ea typeface="ＭＳ Ｐゴシック" panose="020B0600070205080204" pitchFamily="50" charset="-128"/>
            </a:rPr>
            <a:t>百万円）やソフトボールバックネット更新工事（</a:t>
          </a:r>
          <a:r>
            <a:rPr kumimoji="1" lang="en-US" altLang="ja-JP" sz="1050">
              <a:latin typeface="ＭＳ Ｐゴシック" panose="020B0600070205080204" pitchFamily="50" charset="-128"/>
              <a:ea typeface="ＭＳ Ｐゴシック" panose="020B0600070205080204" pitchFamily="50" charset="-128"/>
            </a:rPr>
            <a:t>15</a:t>
          </a:r>
          <a:r>
            <a:rPr kumimoji="1" lang="ja-JP" altLang="en-US" sz="1050">
              <a:latin typeface="ＭＳ Ｐゴシック" panose="020B0600070205080204" pitchFamily="50" charset="-128"/>
              <a:ea typeface="ＭＳ Ｐゴシック" panose="020B0600070205080204" pitchFamily="50" charset="-128"/>
            </a:rPr>
            <a:t>百万円）等の建設事業はあったものの、白石川右岸河川敷等整備事業に係るパークゴルフ場整備工事（△</a:t>
          </a:r>
          <a:r>
            <a:rPr kumimoji="1" lang="en-US" altLang="ja-JP" sz="1050">
              <a:latin typeface="ＭＳ Ｐゴシック" panose="020B0600070205080204" pitchFamily="50" charset="-128"/>
              <a:ea typeface="ＭＳ Ｐゴシック" panose="020B0600070205080204" pitchFamily="50" charset="-128"/>
            </a:rPr>
            <a:t>139</a:t>
          </a:r>
          <a:r>
            <a:rPr kumimoji="1" lang="ja-JP" altLang="en-US" sz="1050">
              <a:latin typeface="ＭＳ Ｐゴシック" panose="020B0600070205080204" pitchFamily="50" charset="-128"/>
              <a:ea typeface="ＭＳ Ｐゴシック" panose="020B0600070205080204" pitchFamily="50" charset="-128"/>
            </a:rPr>
            <a:t>百万円）や、大河原中学校校舎前屋外環境整備工事（△</a:t>
          </a:r>
          <a:r>
            <a:rPr kumimoji="1" lang="en-US" altLang="ja-JP" sz="1050">
              <a:latin typeface="ＭＳ Ｐゴシック" panose="020B0600070205080204" pitchFamily="50" charset="-128"/>
              <a:ea typeface="ＭＳ Ｐゴシック" panose="020B0600070205080204" pitchFamily="50" charset="-128"/>
            </a:rPr>
            <a:t>54</a:t>
          </a:r>
          <a:r>
            <a:rPr kumimoji="1" lang="ja-JP" altLang="en-US" sz="1050">
              <a:latin typeface="ＭＳ Ｐゴシック" panose="020B0600070205080204" pitchFamily="50" charset="-128"/>
              <a:ea typeface="ＭＳ Ｐゴシック" panose="020B0600070205080204" pitchFamily="50" charset="-128"/>
            </a:rPr>
            <a:t>百万円）等の完了やスポーツ振興基金の積立の減少（△</a:t>
          </a:r>
          <a:r>
            <a:rPr kumimoji="1" lang="en-US" altLang="ja-JP" sz="1050">
              <a:latin typeface="ＭＳ Ｐゴシック" panose="020B0600070205080204" pitchFamily="50" charset="-128"/>
              <a:ea typeface="ＭＳ Ｐゴシック" panose="020B0600070205080204" pitchFamily="50" charset="-128"/>
            </a:rPr>
            <a:t>100</a:t>
          </a:r>
          <a:r>
            <a:rPr kumimoji="1" lang="ja-JP" altLang="en-US" sz="1050">
              <a:latin typeface="ＭＳ Ｐゴシック" panose="020B0600070205080204" pitchFamily="50" charset="-128"/>
              <a:ea typeface="ＭＳ Ｐゴシック" panose="020B0600070205080204" pitchFamily="50" charset="-128"/>
            </a:rPr>
            <a:t>百万円）により減となった。</a:t>
          </a:r>
        </a:p>
        <a:p>
          <a:r>
            <a:rPr kumimoji="1" lang="ja-JP" altLang="en-US" sz="1050">
              <a:latin typeface="ＭＳ Ｐゴシック" panose="020B0600070205080204" pitchFamily="50" charset="-128"/>
              <a:ea typeface="ＭＳ Ｐゴシック" panose="020B0600070205080204" pitchFamily="50" charset="-128"/>
            </a:rPr>
            <a:t>災害復旧費においては、令和４年３月に発生した地震に係る復旧工事の完了による減となった。（道路△</a:t>
          </a:r>
          <a:r>
            <a:rPr kumimoji="1" lang="en-US" altLang="ja-JP" sz="1050">
              <a:latin typeface="ＭＳ Ｐゴシック" panose="020B0600070205080204" pitchFamily="50" charset="-128"/>
              <a:ea typeface="ＭＳ Ｐゴシック" panose="020B0600070205080204" pitchFamily="50" charset="-128"/>
            </a:rPr>
            <a:t>59</a:t>
          </a:r>
          <a:r>
            <a:rPr kumimoji="1" lang="ja-JP" altLang="en-US" sz="1050">
              <a:latin typeface="ＭＳ Ｐゴシック" panose="020B0600070205080204" pitchFamily="50" charset="-128"/>
              <a:ea typeface="ＭＳ Ｐゴシック" panose="020B0600070205080204" pitchFamily="50" charset="-128"/>
            </a:rPr>
            <a:t>百万円・農業施設△</a:t>
          </a:r>
          <a:r>
            <a:rPr kumimoji="1" lang="en-US" altLang="ja-JP" sz="1050">
              <a:latin typeface="ＭＳ Ｐゴシック" panose="020B0600070205080204" pitchFamily="50" charset="-128"/>
              <a:ea typeface="ＭＳ Ｐゴシック" panose="020B0600070205080204" pitchFamily="50" charset="-128"/>
            </a:rPr>
            <a:t>7</a:t>
          </a:r>
          <a:r>
            <a:rPr kumimoji="1" lang="ja-JP" altLang="en-US" sz="1050">
              <a:latin typeface="ＭＳ Ｐゴシック" panose="020B0600070205080204" pitchFamily="50" charset="-128"/>
              <a:ea typeface="ＭＳ Ｐゴシック" panose="020B0600070205080204" pitchFamily="50" charset="-128"/>
            </a:rPr>
            <a:t>百万円、公立学校△</a:t>
          </a:r>
          <a:r>
            <a:rPr kumimoji="1" lang="en-US" altLang="ja-JP" sz="1050">
              <a:latin typeface="ＭＳ Ｐゴシック" panose="020B0600070205080204" pitchFamily="50" charset="-128"/>
              <a:ea typeface="ＭＳ Ｐゴシック" panose="020B0600070205080204" pitchFamily="50" charset="-128"/>
            </a:rPr>
            <a:t>31</a:t>
          </a:r>
          <a:r>
            <a:rPr kumimoji="1" lang="ja-JP" altLang="en-US" sz="1050">
              <a:latin typeface="ＭＳ Ｐゴシック" panose="020B0600070205080204" pitchFamily="50" charset="-128"/>
              <a:ea typeface="ＭＳ Ｐゴシック" panose="020B0600070205080204" pitchFamily="50" charset="-128"/>
            </a:rPr>
            <a:t>百万円等）</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財政調整基金については、町税や地方交付税・各種交付金の増や、令和３年度から続いているふるさと寄附金が多額となったことにより、取り崩しを行わなかったため年度末残高は</a:t>
          </a:r>
          <a:r>
            <a:rPr kumimoji="1" lang="en-US" altLang="ja-JP" sz="1200">
              <a:latin typeface="ＭＳ ゴシック" pitchFamily="49" charset="-128"/>
              <a:ea typeface="ＭＳ ゴシック" pitchFamily="49" charset="-128"/>
            </a:rPr>
            <a:t>257</a:t>
          </a:r>
          <a:r>
            <a:rPr kumimoji="1" lang="ja-JP" altLang="en-US" sz="1200">
              <a:latin typeface="ＭＳ ゴシック" pitchFamily="49" charset="-128"/>
              <a:ea typeface="ＭＳ ゴシック" pitchFamily="49" charset="-128"/>
            </a:rPr>
            <a:t>百万円増の</a:t>
          </a:r>
          <a:r>
            <a:rPr kumimoji="1" lang="en-US" altLang="ja-JP" sz="1200">
              <a:latin typeface="ＭＳ ゴシック" pitchFamily="49" charset="-128"/>
              <a:ea typeface="ＭＳ ゴシック" pitchFamily="49" charset="-128"/>
            </a:rPr>
            <a:t>2,899</a:t>
          </a:r>
          <a:r>
            <a:rPr kumimoji="1" lang="ja-JP" altLang="en-US" sz="1200">
              <a:latin typeface="ＭＳ ゴシック" pitchFamily="49" charset="-128"/>
              <a:ea typeface="ＭＳ ゴシック" pitchFamily="49" charset="-128"/>
            </a:rPr>
            <a:t>百万円となった。また、これにより実質単年度収支が前年度より増加となった。</a:t>
          </a:r>
        </a:p>
        <a:p>
          <a:r>
            <a:rPr kumimoji="1" lang="ja-JP" altLang="en-US" sz="1200">
              <a:latin typeface="ＭＳ ゴシック" pitchFamily="49" charset="-128"/>
              <a:ea typeface="ＭＳ ゴシック" pitchFamily="49" charset="-128"/>
            </a:rPr>
            <a:t>ふるさと寄附金は安定財源ではないため、引き続き歳出削減を図ることで、基金に頼りすぎない持続可能な財政運営となるよう努めていきたい。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全ての会計に実質赤字額、資金不足額は生じていない。この状態を維持し、引き続き健全な財政運営を行えるよう、財源の確保に努め、適切な財政運営を図っていく。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77</v>
      </c>
      <c r="C2" s="182"/>
      <c r="D2" s="183"/>
    </row>
    <row r="3" spans="1:119" ht="18.75" customHeight="1" thickBot="1" x14ac:dyDescent="0.2">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11631056</v>
      </c>
      <c r="BO4" s="449"/>
      <c r="BP4" s="449"/>
      <c r="BQ4" s="449"/>
      <c r="BR4" s="449"/>
      <c r="BS4" s="449"/>
      <c r="BT4" s="449"/>
      <c r="BU4" s="450"/>
      <c r="BV4" s="448">
        <v>11474082</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10.5</v>
      </c>
      <c r="CU4" s="589"/>
      <c r="CV4" s="589"/>
      <c r="CW4" s="589"/>
      <c r="CX4" s="589"/>
      <c r="CY4" s="589"/>
      <c r="CZ4" s="589"/>
      <c r="DA4" s="590"/>
      <c r="DB4" s="588">
        <v>7.1</v>
      </c>
      <c r="DC4" s="589"/>
      <c r="DD4" s="589"/>
      <c r="DE4" s="589"/>
      <c r="DF4" s="589"/>
      <c r="DG4" s="589"/>
      <c r="DH4" s="589"/>
      <c r="DI4" s="590"/>
    </row>
    <row r="5" spans="1:119" ht="18.75" customHeight="1" x14ac:dyDescent="0.15">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11029677</v>
      </c>
      <c r="BO5" s="420"/>
      <c r="BP5" s="420"/>
      <c r="BQ5" s="420"/>
      <c r="BR5" s="420"/>
      <c r="BS5" s="420"/>
      <c r="BT5" s="420"/>
      <c r="BU5" s="421"/>
      <c r="BV5" s="419">
        <v>11079025</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99.9</v>
      </c>
      <c r="CU5" s="417"/>
      <c r="CV5" s="417"/>
      <c r="CW5" s="417"/>
      <c r="CX5" s="417"/>
      <c r="CY5" s="417"/>
      <c r="CZ5" s="417"/>
      <c r="DA5" s="418"/>
      <c r="DB5" s="416">
        <v>96</v>
      </c>
      <c r="DC5" s="417"/>
      <c r="DD5" s="417"/>
      <c r="DE5" s="417"/>
      <c r="DF5" s="417"/>
      <c r="DG5" s="417"/>
      <c r="DH5" s="417"/>
      <c r="DI5" s="418"/>
    </row>
    <row r="6" spans="1:119" ht="18.75" customHeight="1" x14ac:dyDescent="0.15">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601379</v>
      </c>
      <c r="BO6" s="420"/>
      <c r="BP6" s="420"/>
      <c r="BQ6" s="420"/>
      <c r="BR6" s="420"/>
      <c r="BS6" s="420"/>
      <c r="BT6" s="420"/>
      <c r="BU6" s="421"/>
      <c r="BV6" s="419">
        <v>395057</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99.9</v>
      </c>
      <c r="CU6" s="563"/>
      <c r="CV6" s="563"/>
      <c r="CW6" s="563"/>
      <c r="CX6" s="563"/>
      <c r="CY6" s="563"/>
      <c r="CZ6" s="563"/>
      <c r="DA6" s="564"/>
      <c r="DB6" s="562">
        <v>96</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9886</v>
      </c>
      <c r="BO7" s="420"/>
      <c r="BP7" s="420"/>
      <c r="BQ7" s="420"/>
      <c r="BR7" s="420"/>
      <c r="BS7" s="420"/>
      <c r="BT7" s="420"/>
      <c r="BU7" s="421"/>
      <c r="BV7" s="419">
        <v>4164</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5635341</v>
      </c>
      <c r="CU7" s="420"/>
      <c r="CV7" s="420"/>
      <c r="CW7" s="420"/>
      <c r="CX7" s="420"/>
      <c r="CY7" s="420"/>
      <c r="CZ7" s="420"/>
      <c r="DA7" s="421"/>
      <c r="DB7" s="419">
        <v>5528513</v>
      </c>
      <c r="DC7" s="420"/>
      <c r="DD7" s="420"/>
      <c r="DE7" s="420"/>
      <c r="DF7" s="420"/>
      <c r="DG7" s="420"/>
      <c r="DH7" s="420"/>
      <c r="DI7" s="421"/>
    </row>
    <row r="8" spans="1:119" ht="18.75" customHeight="1" thickBot="1" x14ac:dyDescent="0.2">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591493</v>
      </c>
      <c r="BO8" s="420"/>
      <c r="BP8" s="420"/>
      <c r="BQ8" s="420"/>
      <c r="BR8" s="420"/>
      <c r="BS8" s="420"/>
      <c r="BT8" s="420"/>
      <c r="BU8" s="421"/>
      <c r="BV8" s="419">
        <v>390893</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0.6</v>
      </c>
      <c r="CU8" s="523"/>
      <c r="CV8" s="523"/>
      <c r="CW8" s="523"/>
      <c r="CX8" s="523"/>
      <c r="CY8" s="523"/>
      <c r="CZ8" s="523"/>
      <c r="DA8" s="524"/>
      <c r="DB8" s="522">
        <v>0.62</v>
      </c>
      <c r="DC8" s="523"/>
      <c r="DD8" s="523"/>
      <c r="DE8" s="523"/>
      <c r="DF8" s="523"/>
      <c r="DG8" s="523"/>
      <c r="DH8" s="523"/>
      <c r="DI8" s="524"/>
    </row>
    <row r="9" spans="1:119" ht="18.75" customHeight="1" thickBot="1" x14ac:dyDescent="0.2">
      <c r="A9" s="181"/>
      <c r="B9" s="551" t="s">
        <v>106</v>
      </c>
      <c r="C9" s="552"/>
      <c r="D9" s="552"/>
      <c r="E9" s="552"/>
      <c r="F9" s="552"/>
      <c r="G9" s="552"/>
      <c r="H9" s="552"/>
      <c r="I9" s="552"/>
      <c r="J9" s="552"/>
      <c r="K9" s="470"/>
      <c r="L9" s="553" t="s">
        <v>107</v>
      </c>
      <c r="M9" s="554"/>
      <c r="N9" s="554"/>
      <c r="O9" s="554"/>
      <c r="P9" s="554"/>
      <c r="Q9" s="555"/>
      <c r="R9" s="556">
        <v>23571</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200600</v>
      </c>
      <c r="BO9" s="420"/>
      <c r="BP9" s="420"/>
      <c r="BQ9" s="420"/>
      <c r="BR9" s="420"/>
      <c r="BS9" s="420"/>
      <c r="BT9" s="420"/>
      <c r="BU9" s="421"/>
      <c r="BV9" s="419">
        <v>36791</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6.9</v>
      </c>
      <c r="CU9" s="417"/>
      <c r="CV9" s="417"/>
      <c r="CW9" s="417"/>
      <c r="CX9" s="417"/>
      <c r="CY9" s="417"/>
      <c r="CZ9" s="417"/>
      <c r="DA9" s="418"/>
      <c r="DB9" s="416">
        <v>6.9</v>
      </c>
      <c r="DC9" s="417"/>
      <c r="DD9" s="417"/>
      <c r="DE9" s="417"/>
      <c r="DF9" s="417"/>
      <c r="DG9" s="417"/>
      <c r="DH9" s="417"/>
      <c r="DI9" s="418"/>
    </row>
    <row r="10" spans="1:119" ht="18.75" customHeight="1" thickBot="1" x14ac:dyDescent="0.2">
      <c r="A10" s="181"/>
      <c r="B10" s="551"/>
      <c r="C10" s="552"/>
      <c r="D10" s="552"/>
      <c r="E10" s="552"/>
      <c r="F10" s="552"/>
      <c r="G10" s="552"/>
      <c r="H10" s="552"/>
      <c r="I10" s="552"/>
      <c r="J10" s="552"/>
      <c r="K10" s="470"/>
      <c r="L10" s="375" t="s">
        <v>112</v>
      </c>
      <c r="M10" s="376"/>
      <c r="N10" s="376"/>
      <c r="O10" s="376"/>
      <c r="P10" s="376"/>
      <c r="Q10" s="377"/>
      <c r="R10" s="372">
        <v>23798</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90</v>
      </c>
      <c r="AV10" s="478"/>
      <c r="AW10" s="478"/>
      <c r="AX10" s="478"/>
      <c r="AY10" s="433" t="s">
        <v>114</v>
      </c>
      <c r="AZ10" s="434"/>
      <c r="BA10" s="434"/>
      <c r="BB10" s="434"/>
      <c r="BC10" s="434"/>
      <c r="BD10" s="434"/>
      <c r="BE10" s="434"/>
      <c r="BF10" s="434"/>
      <c r="BG10" s="434"/>
      <c r="BH10" s="434"/>
      <c r="BI10" s="434"/>
      <c r="BJ10" s="434"/>
      <c r="BK10" s="434"/>
      <c r="BL10" s="434"/>
      <c r="BM10" s="435"/>
      <c r="BN10" s="419">
        <v>6878</v>
      </c>
      <c r="BO10" s="420"/>
      <c r="BP10" s="420"/>
      <c r="BQ10" s="420"/>
      <c r="BR10" s="420"/>
      <c r="BS10" s="420"/>
      <c r="BT10" s="420"/>
      <c r="BU10" s="421"/>
      <c r="BV10" s="419">
        <v>132097</v>
      </c>
      <c r="BW10" s="420"/>
      <c r="BX10" s="420"/>
      <c r="BY10" s="420"/>
      <c r="BZ10" s="420"/>
      <c r="CA10" s="420"/>
      <c r="CB10" s="420"/>
      <c r="CC10" s="421"/>
      <c r="CD10" s="184" t="s">
        <v>115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0"/>
      <c r="L11" s="380" t="s">
        <v>116</v>
      </c>
      <c r="M11" s="381"/>
      <c r="N11" s="381"/>
      <c r="O11" s="381"/>
      <c r="P11" s="381"/>
      <c r="Q11" s="382"/>
      <c r="R11" s="548" t="s">
        <v>117</v>
      </c>
      <c r="S11" s="549"/>
      <c r="T11" s="549"/>
      <c r="U11" s="549"/>
      <c r="V11" s="550"/>
      <c r="W11" s="560"/>
      <c r="X11" s="370"/>
      <c r="Y11" s="370"/>
      <c r="Z11" s="370"/>
      <c r="AA11" s="370"/>
      <c r="AB11" s="370"/>
      <c r="AC11" s="370"/>
      <c r="AD11" s="370"/>
      <c r="AE11" s="370"/>
      <c r="AF11" s="370"/>
      <c r="AG11" s="370"/>
      <c r="AH11" s="370"/>
      <c r="AI11" s="370"/>
      <c r="AJ11" s="370"/>
      <c r="AK11" s="370"/>
      <c r="AL11" s="561"/>
      <c r="AM11" s="476" t="s">
        <v>118</v>
      </c>
      <c r="AN11" s="376"/>
      <c r="AO11" s="376"/>
      <c r="AP11" s="376"/>
      <c r="AQ11" s="376"/>
      <c r="AR11" s="376"/>
      <c r="AS11" s="376"/>
      <c r="AT11" s="377"/>
      <c r="AU11" s="477" t="s">
        <v>90</v>
      </c>
      <c r="AV11" s="478"/>
      <c r="AW11" s="478"/>
      <c r="AX11" s="478"/>
      <c r="AY11" s="433" t="s">
        <v>119</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120</v>
      </c>
      <c r="CE11" s="379"/>
      <c r="CF11" s="379"/>
      <c r="CG11" s="379"/>
      <c r="CH11" s="379"/>
      <c r="CI11" s="379"/>
      <c r="CJ11" s="379"/>
      <c r="CK11" s="379"/>
      <c r="CL11" s="379"/>
      <c r="CM11" s="379"/>
      <c r="CN11" s="379"/>
      <c r="CO11" s="379"/>
      <c r="CP11" s="379"/>
      <c r="CQ11" s="379"/>
      <c r="CR11" s="379"/>
      <c r="CS11" s="460"/>
      <c r="CT11" s="522" t="s">
        <v>121</v>
      </c>
      <c r="CU11" s="523"/>
      <c r="CV11" s="523"/>
      <c r="CW11" s="523"/>
      <c r="CX11" s="523"/>
      <c r="CY11" s="523"/>
      <c r="CZ11" s="523"/>
      <c r="DA11" s="524"/>
      <c r="DB11" s="522" t="s">
        <v>121</v>
      </c>
      <c r="DC11" s="523"/>
      <c r="DD11" s="523"/>
      <c r="DE11" s="523"/>
      <c r="DF11" s="523"/>
      <c r="DG11" s="523"/>
      <c r="DH11" s="523"/>
      <c r="DI11" s="524"/>
    </row>
    <row r="12" spans="1:119" ht="18.75" customHeight="1" x14ac:dyDescent="0.15">
      <c r="A12" s="181"/>
      <c r="B12" s="525" t="s">
        <v>122</v>
      </c>
      <c r="C12" s="526"/>
      <c r="D12" s="526"/>
      <c r="E12" s="526"/>
      <c r="F12" s="526"/>
      <c r="G12" s="526"/>
      <c r="H12" s="526"/>
      <c r="I12" s="526"/>
      <c r="J12" s="526"/>
      <c r="K12" s="527"/>
      <c r="L12" s="534" t="s">
        <v>123</v>
      </c>
      <c r="M12" s="535"/>
      <c r="N12" s="535"/>
      <c r="O12" s="535"/>
      <c r="P12" s="535"/>
      <c r="Q12" s="536"/>
      <c r="R12" s="537">
        <v>23531</v>
      </c>
      <c r="S12" s="538"/>
      <c r="T12" s="538"/>
      <c r="U12" s="538"/>
      <c r="V12" s="539"/>
      <c r="W12" s="540" t="s">
        <v>1</v>
      </c>
      <c r="X12" s="478"/>
      <c r="Y12" s="478"/>
      <c r="Z12" s="478"/>
      <c r="AA12" s="478"/>
      <c r="AB12" s="541"/>
      <c r="AC12" s="542" t="s">
        <v>124</v>
      </c>
      <c r="AD12" s="543"/>
      <c r="AE12" s="543"/>
      <c r="AF12" s="543"/>
      <c r="AG12" s="544"/>
      <c r="AH12" s="542" t="s">
        <v>125</v>
      </c>
      <c r="AI12" s="543"/>
      <c r="AJ12" s="543"/>
      <c r="AK12" s="543"/>
      <c r="AL12" s="545"/>
      <c r="AM12" s="476" t="s">
        <v>126</v>
      </c>
      <c r="AN12" s="376"/>
      <c r="AO12" s="376"/>
      <c r="AP12" s="376"/>
      <c r="AQ12" s="376"/>
      <c r="AR12" s="376"/>
      <c r="AS12" s="376"/>
      <c r="AT12" s="377"/>
      <c r="AU12" s="477" t="s">
        <v>127</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121</v>
      </c>
      <c r="CU12" s="523"/>
      <c r="CV12" s="523"/>
      <c r="CW12" s="523"/>
      <c r="CX12" s="523"/>
      <c r="CY12" s="523"/>
      <c r="CZ12" s="523"/>
      <c r="DA12" s="524"/>
      <c r="DB12" s="522" t="s">
        <v>121</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3" t="s">
        <v>130</v>
      </c>
      <c r="N13" s="504"/>
      <c r="O13" s="504"/>
      <c r="P13" s="504"/>
      <c r="Q13" s="505"/>
      <c r="R13" s="506">
        <v>23363</v>
      </c>
      <c r="S13" s="507"/>
      <c r="T13" s="507"/>
      <c r="U13" s="507"/>
      <c r="V13" s="508"/>
      <c r="W13" s="509" t="s">
        <v>131</v>
      </c>
      <c r="X13" s="405"/>
      <c r="Y13" s="405"/>
      <c r="Z13" s="405"/>
      <c r="AA13" s="405"/>
      <c r="AB13" s="406"/>
      <c r="AC13" s="372">
        <v>294</v>
      </c>
      <c r="AD13" s="373"/>
      <c r="AE13" s="373"/>
      <c r="AF13" s="373"/>
      <c r="AG13" s="374"/>
      <c r="AH13" s="372">
        <v>292</v>
      </c>
      <c r="AI13" s="373"/>
      <c r="AJ13" s="373"/>
      <c r="AK13" s="373"/>
      <c r="AL13" s="432"/>
      <c r="AM13" s="476" t="s">
        <v>132</v>
      </c>
      <c r="AN13" s="376"/>
      <c r="AO13" s="376"/>
      <c r="AP13" s="376"/>
      <c r="AQ13" s="376"/>
      <c r="AR13" s="376"/>
      <c r="AS13" s="376"/>
      <c r="AT13" s="377"/>
      <c r="AU13" s="477" t="s">
        <v>127</v>
      </c>
      <c r="AV13" s="478"/>
      <c r="AW13" s="478"/>
      <c r="AX13" s="478"/>
      <c r="AY13" s="433" t="s">
        <v>133</v>
      </c>
      <c r="AZ13" s="434"/>
      <c r="BA13" s="434"/>
      <c r="BB13" s="434"/>
      <c r="BC13" s="434"/>
      <c r="BD13" s="434"/>
      <c r="BE13" s="434"/>
      <c r="BF13" s="434"/>
      <c r="BG13" s="434"/>
      <c r="BH13" s="434"/>
      <c r="BI13" s="434"/>
      <c r="BJ13" s="434"/>
      <c r="BK13" s="434"/>
      <c r="BL13" s="434"/>
      <c r="BM13" s="435"/>
      <c r="BN13" s="419">
        <v>207478</v>
      </c>
      <c r="BO13" s="420"/>
      <c r="BP13" s="420"/>
      <c r="BQ13" s="420"/>
      <c r="BR13" s="420"/>
      <c r="BS13" s="420"/>
      <c r="BT13" s="420"/>
      <c r="BU13" s="421"/>
      <c r="BV13" s="419">
        <v>168888</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3.3</v>
      </c>
      <c r="CU13" s="417"/>
      <c r="CV13" s="417"/>
      <c r="CW13" s="417"/>
      <c r="CX13" s="417"/>
      <c r="CY13" s="417"/>
      <c r="CZ13" s="417"/>
      <c r="DA13" s="418"/>
      <c r="DB13" s="416">
        <v>1.8</v>
      </c>
      <c r="DC13" s="417"/>
      <c r="DD13" s="417"/>
      <c r="DE13" s="417"/>
      <c r="DF13" s="417"/>
      <c r="DG13" s="417"/>
      <c r="DH13" s="417"/>
      <c r="DI13" s="418"/>
    </row>
    <row r="14" spans="1:119" ht="18.75" customHeight="1" thickBot="1" x14ac:dyDescent="0.2">
      <c r="A14" s="181"/>
      <c r="B14" s="528"/>
      <c r="C14" s="529"/>
      <c r="D14" s="529"/>
      <c r="E14" s="529"/>
      <c r="F14" s="529"/>
      <c r="G14" s="529"/>
      <c r="H14" s="529"/>
      <c r="I14" s="529"/>
      <c r="J14" s="529"/>
      <c r="K14" s="530"/>
      <c r="L14" s="493" t="s">
        <v>135</v>
      </c>
      <c r="M14" s="546"/>
      <c r="N14" s="546"/>
      <c r="O14" s="546"/>
      <c r="P14" s="546"/>
      <c r="Q14" s="547"/>
      <c r="R14" s="506">
        <v>23578</v>
      </c>
      <c r="S14" s="507"/>
      <c r="T14" s="507"/>
      <c r="U14" s="507"/>
      <c r="V14" s="508"/>
      <c r="W14" s="510"/>
      <c r="X14" s="408"/>
      <c r="Y14" s="408"/>
      <c r="Z14" s="408"/>
      <c r="AA14" s="408"/>
      <c r="AB14" s="409"/>
      <c r="AC14" s="499">
        <v>2.7</v>
      </c>
      <c r="AD14" s="500"/>
      <c r="AE14" s="500"/>
      <c r="AF14" s="500"/>
      <c r="AG14" s="501"/>
      <c r="AH14" s="499">
        <v>2.6</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121</v>
      </c>
      <c r="CU14" s="517"/>
      <c r="CV14" s="517"/>
      <c r="CW14" s="517"/>
      <c r="CX14" s="517"/>
      <c r="CY14" s="517"/>
      <c r="CZ14" s="517"/>
      <c r="DA14" s="518"/>
      <c r="DB14" s="516" t="s">
        <v>121</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3" t="s">
        <v>130</v>
      </c>
      <c r="N15" s="504"/>
      <c r="O15" s="504"/>
      <c r="P15" s="504"/>
      <c r="Q15" s="505"/>
      <c r="R15" s="506">
        <v>23431</v>
      </c>
      <c r="S15" s="507"/>
      <c r="T15" s="507"/>
      <c r="U15" s="507"/>
      <c r="V15" s="508"/>
      <c r="W15" s="509" t="s">
        <v>137</v>
      </c>
      <c r="X15" s="405"/>
      <c r="Y15" s="405"/>
      <c r="Z15" s="405"/>
      <c r="AA15" s="405"/>
      <c r="AB15" s="406"/>
      <c r="AC15" s="372">
        <v>3509</v>
      </c>
      <c r="AD15" s="373"/>
      <c r="AE15" s="373"/>
      <c r="AF15" s="373"/>
      <c r="AG15" s="374"/>
      <c r="AH15" s="372">
        <v>3626</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2924455</v>
      </c>
      <c r="BO15" s="449"/>
      <c r="BP15" s="449"/>
      <c r="BQ15" s="449"/>
      <c r="BR15" s="449"/>
      <c r="BS15" s="449"/>
      <c r="BT15" s="449"/>
      <c r="BU15" s="450"/>
      <c r="BV15" s="448">
        <v>2836148</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31.9</v>
      </c>
      <c r="AD16" s="500"/>
      <c r="AE16" s="500"/>
      <c r="AF16" s="500"/>
      <c r="AG16" s="501"/>
      <c r="AH16" s="499">
        <v>32.700000000000003</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4837540</v>
      </c>
      <c r="BO16" s="420"/>
      <c r="BP16" s="420"/>
      <c r="BQ16" s="420"/>
      <c r="BR16" s="420"/>
      <c r="BS16" s="420"/>
      <c r="BT16" s="420"/>
      <c r="BU16" s="421"/>
      <c r="BV16" s="419">
        <v>4686088</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7191</v>
      </c>
      <c r="AD17" s="373"/>
      <c r="AE17" s="373"/>
      <c r="AF17" s="373"/>
      <c r="AG17" s="374"/>
      <c r="AH17" s="372">
        <v>7158</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3672619</v>
      </c>
      <c r="BO17" s="420"/>
      <c r="BP17" s="420"/>
      <c r="BQ17" s="420"/>
      <c r="BR17" s="420"/>
      <c r="BS17" s="420"/>
      <c r="BT17" s="420"/>
      <c r="BU17" s="421"/>
      <c r="BV17" s="419">
        <v>3569248</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81"/>
      <c r="B18" s="469" t="s">
        <v>147</v>
      </c>
      <c r="C18" s="470"/>
      <c r="D18" s="470"/>
      <c r="E18" s="471"/>
      <c r="F18" s="471"/>
      <c r="G18" s="471"/>
      <c r="H18" s="471"/>
      <c r="I18" s="471"/>
      <c r="J18" s="471"/>
      <c r="K18" s="471"/>
      <c r="L18" s="472">
        <v>24.99</v>
      </c>
      <c r="M18" s="472"/>
      <c r="N18" s="472"/>
      <c r="O18" s="472"/>
      <c r="P18" s="472"/>
      <c r="Q18" s="472"/>
      <c r="R18" s="473"/>
      <c r="S18" s="473"/>
      <c r="T18" s="473"/>
      <c r="U18" s="473"/>
      <c r="V18" s="474"/>
      <c r="W18" s="490"/>
      <c r="X18" s="491"/>
      <c r="Y18" s="491"/>
      <c r="Z18" s="491"/>
      <c r="AA18" s="491"/>
      <c r="AB18" s="515"/>
      <c r="AC18" s="389">
        <v>65.400000000000006</v>
      </c>
      <c r="AD18" s="390"/>
      <c r="AE18" s="390"/>
      <c r="AF18" s="390"/>
      <c r="AG18" s="475"/>
      <c r="AH18" s="389">
        <v>64.599999999999994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5636638</v>
      </c>
      <c r="BO18" s="420"/>
      <c r="BP18" s="420"/>
      <c r="BQ18" s="420"/>
      <c r="BR18" s="420"/>
      <c r="BS18" s="420"/>
      <c r="BT18" s="420"/>
      <c r="BU18" s="421"/>
      <c r="BV18" s="419">
        <v>5285280</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81"/>
      <c r="B19" s="469" t="s">
        <v>149</v>
      </c>
      <c r="C19" s="470"/>
      <c r="D19" s="470"/>
      <c r="E19" s="471"/>
      <c r="F19" s="471"/>
      <c r="G19" s="471"/>
      <c r="H19" s="471"/>
      <c r="I19" s="471"/>
      <c r="J19" s="471"/>
      <c r="K19" s="471"/>
      <c r="L19" s="479">
        <v>943</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9207366</v>
      </c>
      <c r="BO19" s="420"/>
      <c r="BP19" s="420"/>
      <c r="BQ19" s="420"/>
      <c r="BR19" s="420"/>
      <c r="BS19" s="420"/>
      <c r="BT19" s="420"/>
      <c r="BU19" s="421"/>
      <c r="BV19" s="419">
        <v>8707893</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81"/>
      <c r="B20" s="469" t="s">
        <v>151</v>
      </c>
      <c r="C20" s="470"/>
      <c r="D20" s="470"/>
      <c r="E20" s="471"/>
      <c r="F20" s="471"/>
      <c r="G20" s="471"/>
      <c r="H20" s="471"/>
      <c r="I20" s="471"/>
      <c r="J20" s="471"/>
      <c r="K20" s="471"/>
      <c r="L20" s="479">
        <v>9524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7699105</v>
      </c>
      <c r="BO22" s="449"/>
      <c r="BP22" s="449"/>
      <c r="BQ22" s="449"/>
      <c r="BR22" s="449"/>
      <c r="BS22" s="449"/>
      <c r="BT22" s="449"/>
      <c r="BU22" s="450"/>
      <c r="BV22" s="448">
        <v>8242879</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4005371</v>
      </c>
      <c r="BO23" s="420"/>
      <c r="BP23" s="420"/>
      <c r="BQ23" s="420"/>
      <c r="BR23" s="420"/>
      <c r="BS23" s="420"/>
      <c r="BT23" s="420"/>
      <c r="BU23" s="421"/>
      <c r="BV23" s="419">
        <v>4297038</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81"/>
      <c r="B24" s="398"/>
      <c r="C24" s="399"/>
      <c r="D24" s="400"/>
      <c r="E24" s="375" t="s">
        <v>161</v>
      </c>
      <c r="F24" s="376"/>
      <c r="G24" s="376"/>
      <c r="H24" s="376"/>
      <c r="I24" s="376"/>
      <c r="J24" s="376"/>
      <c r="K24" s="377"/>
      <c r="L24" s="372">
        <v>1</v>
      </c>
      <c r="M24" s="373"/>
      <c r="N24" s="373"/>
      <c r="O24" s="373"/>
      <c r="P24" s="374"/>
      <c r="Q24" s="372">
        <v>8420</v>
      </c>
      <c r="R24" s="373"/>
      <c r="S24" s="373"/>
      <c r="T24" s="373"/>
      <c r="U24" s="373"/>
      <c r="V24" s="374"/>
      <c r="W24" s="462"/>
      <c r="X24" s="399"/>
      <c r="Y24" s="400"/>
      <c r="Z24" s="375" t="s">
        <v>162</v>
      </c>
      <c r="AA24" s="376"/>
      <c r="AB24" s="376"/>
      <c r="AC24" s="376"/>
      <c r="AD24" s="376"/>
      <c r="AE24" s="376"/>
      <c r="AF24" s="376"/>
      <c r="AG24" s="377"/>
      <c r="AH24" s="372">
        <v>186</v>
      </c>
      <c r="AI24" s="373"/>
      <c r="AJ24" s="373"/>
      <c r="AK24" s="373"/>
      <c r="AL24" s="374"/>
      <c r="AM24" s="372">
        <v>519312</v>
      </c>
      <c r="AN24" s="373"/>
      <c r="AO24" s="373"/>
      <c r="AP24" s="373"/>
      <c r="AQ24" s="373"/>
      <c r="AR24" s="374"/>
      <c r="AS24" s="372">
        <v>2792</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4783821</v>
      </c>
      <c r="BO24" s="420"/>
      <c r="BP24" s="420"/>
      <c r="BQ24" s="420"/>
      <c r="BR24" s="420"/>
      <c r="BS24" s="420"/>
      <c r="BT24" s="420"/>
      <c r="BU24" s="421"/>
      <c r="BV24" s="419">
        <v>5001612</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81"/>
      <c r="B25" s="398"/>
      <c r="C25" s="399"/>
      <c r="D25" s="400"/>
      <c r="E25" s="375" t="s">
        <v>164</v>
      </c>
      <c r="F25" s="376"/>
      <c r="G25" s="376"/>
      <c r="H25" s="376"/>
      <c r="I25" s="376"/>
      <c r="J25" s="376"/>
      <c r="K25" s="377"/>
      <c r="L25" s="372">
        <v>1</v>
      </c>
      <c r="M25" s="373"/>
      <c r="N25" s="373"/>
      <c r="O25" s="373"/>
      <c r="P25" s="374"/>
      <c r="Q25" s="372">
        <v>6300</v>
      </c>
      <c r="R25" s="373"/>
      <c r="S25" s="373"/>
      <c r="T25" s="373"/>
      <c r="U25" s="373"/>
      <c r="V25" s="374"/>
      <c r="W25" s="462"/>
      <c r="X25" s="399"/>
      <c r="Y25" s="400"/>
      <c r="Z25" s="375" t="s">
        <v>165</v>
      </c>
      <c r="AA25" s="376"/>
      <c r="AB25" s="376"/>
      <c r="AC25" s="376"/>
      <c r="AD25" s="376"/>
      <c r="AE25" s="376"/>
      <c r="AF25" s="376"/>
      <c r="AG25" s="377"/>
      <c r="AH25" s="372" t="s">
        <v>121</v>
      </c>
      <c r="AI25" s="373"/>
      <c r="AJ25" s="373"/>
      <c r="AK25" s="373"/>
      <c r="AL25" s="374"/>
      <c r="AM25" s="372" t="s">
        <v>121</v>
      </c>
      <c r="AN25" s="373"/>
      <c r="AO25" s="373"/>
      <c r="AP25" s="373"/>
      <c r="AQ25" s="373"/>
      <c r="AR25" s="374"/>
      <c r="AS25" s="372" t="s">
        <v>121</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2188046</v>
      </c>
      <c r="BO25" s="449"/>
      <c r="BP25" s="449"/>
      <c r="BQ25" s="449"/>
      <c r="BR25" s="449"/>
      <c r="BS25" s="449"/>
      <c r="BT25" s="449"/>
      <c r="BU25" s="450"/>
      <c r="BV25" s="448">
        <v>1839140</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81"/>
      <c r="B26" s="398"/>
      <c r="C26" s="399"/>
      <c r="D26" s="400"/>
      <c r="E26" s="375" t="s">
        <v>167</v>
      </c>
      <c r="F26" s="376"/>
      <c r="G26" s="376"/>
      <c r="H26" s="376"/>
      <c r="I26" s="376"/>
      <c r="J26" s="376"/>
      <c r="K26" s="377"/>
      <c r="L26" s="372">
        <v>1</v>
      </c>
      <c r="M26" s="373"/>
      <c r="N26" s="373"/>
      <c r="O26" s="373"/>
      <c r="P26" s="374"/>
      <c r="Q26" s="372">
        <v>5400</v>
      </c>
      <c r="R26" s="373"/>
      <c r="S26" s="373"/>
      <c r="T26" s="373"/>
      <c r="U26" s="373"/>
      <c r="V26" s="374"/>
      <c r="W26" s="462"/>
      <c r="X26" s="399"/>
      <c r="Y26" s="400"/>
      <c r="Z26" s="375" t="s">
        <v>168</v>
      </c>
      <c r="AA26" s="430"/>
      <c r="AB26" s="430"/>
      <c r="AC26" s="430"/>
      <c r="AD26" s="430"/>
      <c r="AE26" s="430"/>
      <c r="AF26" s="430"/>
      <c r="AG26" s="431"/>
      <c r="AH26" s="372">
        <v>8</v>
      </c>
      <c r="AI26" s="373"/>
      <c r="AJ26" s="373"/>
      <c r="AK26" s="373"/>
      <c r="AL26" s="374"/>
      <c r="AM26" s="372">
        <v>20576</v>
      </c>
      <c r="AN26" s="373"/>
      <c r="AO26" s="373"/>
      <c r="AP26" s="373"/>
      <c r="AQ26" s="373"/>
      <c r="AR26" s="374"/>
      <c r="AS26" s="372">
        <v>2572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121</v>
      </c>
      <c r="BO26" s="420"/>
      <c r="BP26" s="420"/>
      <c r="BQ26" s="420"/>
      <c r="BR26" s="420"/>
      <c r="BS26" s="420"/>
      <c r="BT26" s="420"/>
      <c r="BU26" s="421"/>
      <c r="BV26" s="419" t="s">
        <v>121</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81"/>
      <c r="B27" s="398"/>
      <c r="C27" s="399"/>
      <c r="D27" s="400"/>
      <c r="E27" s="375" t="s">
        <v>170</v>
      </c>
      <c r="F27" s="376"/>
      <c r="G27" s="376"/>
      <c r="H27" s="376"/>
      <c r="I27" s="376"/>
      <c r="J27" s="376"/>
      <c r="K27" s="377"/>
      <c r="L27" s="372">
        <v>1</v>
      </c>
      <c r="M27" s="373"/>
      <c r="N27" s="373"/>
      <c r="O27" s="373"/>
      <c r="P27" s="374"/>
      <c r="Q27" s="372">
        <v>3130</v>
      </c>
      <c r="R27" s="373"/>
      <c r="S27" s="373"/>
      <c r="T27" s="373"/>
      <c r="U27" s="373"/>
      <c r="V27" s="374"/>
      <c r="W27" s="462"/>
      <c r="X27" s="399"/>
      <c r="Y27" s="400"/>
      <c r="Z27" s="375" t="s">
        <v>171</v>
      </c>
      <c r="AA27" s="376"/>
      <c r="AB27" s="376"/>
      <c r="AC27" s="376"/>
      <c r="AD27" s="376"/>
      <c r="AE27" s="376"/>
      <c r="AF27" s="376"/>
      <c r="AG27" s="377"/>
      <c r="AH27" s="372">
        <v>4</v>
      </c>
      <c r="AI27" s="373"/>
      <c r="AJ27" s="373"/>
      <c r="AK27" s="373"/>
      <c r="AL27" s="374"/>
      <c r="AM27" s="372">
        <v>10653</v>
      </c>
      <c r="AN27" s="373"/>
      <c r="AO27" s="373"/>
      <c r="AP27" s="373"/>
      <c r="AQ27" s="373"/>
      <c r="AR27" s="374"/>
      <c r="AS27" s="372">
        <v>2663</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501302</v>
      </c>
      <c r="BO27" s="454"/>
      <c r="BP27" s="454"/>
      <c r="BQ27" s="454"/>
      <c r="BR27" s="454"/>
      <c r="BS27" s="454"/>
      <c r="BT27" s="454"/>
      <c r="BU27" s="455"/>
      <c r="BV27" s="453">
        <v>151285</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81"/>
      <c r="B28" s="398"/>
      <c r="C28" s="399"/>
      <c r="D28" s="400"/>
      <c r="E28" s="375" t="s">
        <v>173</v>
      </c>
      <c r="F28" s="376"/>
      <c r="G28" s="376"/>
      <c r="H28" s="376"/>
      <c r="I28" s="376"/>
      <c r="J28" s="376"/>
      <c r="K28" s="377"/>
      <c r="L28" s="372">
        <v>1</v>
      </c>
      <c r="M28" s="373"/>
      <c r="N28" s="373"/>
      <c r="O28" s="373"/>
      <c r="P28" s="374"/>
      <c r="Q28" s="372">
        <v>2630</v>
      </c>
      <c r="R28" s="373"/>
      <c r="S28" s="373"/>
      <c r="T28" s="373"/>
      <c r="U28" s="373"/>
      <c r="V28" s="374"/>
      <c r="W28" s="462"/>
      <c r="X28" s="399"/>
      <c r="Y28" s="400"/>
      <c r="Z28" s="375" t="s">
        <v>174</v>
      </c>
      <c r="AA28" s="376"/>
      <c r="AB28" s="376"/>
      <c r="AC28" s="376"/>
      <c r="AD28" s="376"/>
      <c r="AE28" s="376"/>
      <c r="AF28" s="376"/>
      <c r="AG28" s="377"/>
      <c r="AH28" s="372" t="s">
        <v>121</v>
      </c>
      <c r="AI28" s="373"/>
      <c r="AJ28" s="373"/>
      <c r="AK28" s="373"/>
      <c r="AL28" s="374"/>
      <c r="AM28" s="372" t="s">
        <v>121</v>
      </c>
      <c r="AN28" s="373"/>
      <c r="AO28" s="373"/>
      <c r="AP28" s="373"/>
      <c r="AQ28" s="373"/>
      <c r="AR28" s="374"/>
      <c r="AS28" s="372" t="s">
        <v>121</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2899111</v>
      </c>
      <c r="BO28" s="449"/>
      <c r="BP28" s="449"/>
      <c r="BQ28" s="449"/>
      <c r="BR28" s="449"/>
      <c r="BS28" s="449"/>
      <c r="BT28" s="449"/>
      <c r="BU28" s="450"/>
      <c r="BV28" s="448">
        <v>2642233</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81"/>
      <c r="B29" s="398"/>
      <c r="C29" s="399"/>
      <c r="D29" s="400"/>
      <c r="E29" s="375" t="s">
        <v>176</v>
      </c>
      <c r="F29" s="376"/>
      <c r="G29" s="376"/>
      <c r="H29" s="376"/>
      <c r="I29" s="376"/>
      <c r="J29" s="376"/>
      <c r="K29" s="377"/>
      <c r="L29" s="372">
        <v>13</v>
      </c>
      <c r="M29" s="373"/>
      <c r="N29" s="373"/>
      <c r="O29" s="373"/>
      <c r="P29" s="374"/>
      <c r="Q29" s="372">
        <v>2520</v>
      </c>
      <c r="R29" s="373"/>
      <c r="S29" s="373"/>
      <c r="T29" s="373"/>
      <c r="U29" s="373"/>
      <c r="V29" s="374"/>
      <c r="W29" s="463"/>
      <c r="X29" s="464"/>
      <c r="Y29" s="465"/>
      <c r="Z29" s="375" t="s">
        <v>177</v>
      </c>
      <c r="AA29" s="376"/>
      <c r="AB29" s="376"/>
      <c r="AC29" s="376"/>
      <c r="AD29" s="376"/>
      <c r="AE29" s="376"/>
      <c r="AF29" s="376"/>
      <c r="AG29" s="377"/>
      <c r="AH29" s="372">
        <v>190</v>
      </c>
      <c r="AI29" s="373"/>
      <c r="AJ29" s="373"/>
      <c r="AK29" s="373"/>
      <c r="AL29" s="374"/>
      <c r="AM29" s="372">
        <v>529965</v>
      </c>
      <c r="AN29" s="373"/>
      <c r="AO29" s="373"/>
      <c r="AP29" s="373"/>
      <c r="AQ29" s="373"/>
      <c r="AR29" s="374"/>
      <c r="AS29" s="372">
        <v>2789</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74327</v>
      </c>
      <c r="BO29" s="420"/>
      <c r="BP29" s="420"/>
      <c r="BQ29" s="420"/>
      <c r="BR29" s="420"/>
      <c r="BS29" s="420"/>
      <c r="BT29" s="420"/>
      <c r="BU29" s="421"/>
      <c r="BV29" s="419">
        <v>27198</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96.5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634647</v>
      </c>
      <c r="BO30" s="454"/>
      <c r="BP30" s="454"/>
      <c r="BQ30" s="454"/>
      <c r="BR30" s="454"/>
      <c r="BS30" s="454"/>
      <c r="BT30" s="454"/>
      <c r="BU30" s="455"/>
      <c r="BV30" s="453">
        <v>803428</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15">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6</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f>IF(BG34="","",MAX(C34:D43,U34:V43,AM34:AN43)+1)</f>
        <v>8</v>
      </c>
      <c r="BF34" s="367"/>
      <c r="BG34" s="368" t="str">
        <f>IF('各会計、関係団体の財政状況及び健全化判断比率'!B33="","",'各会計、関係団体の財政状況及び健全化判断比率'!B33)</f>
        <v>地方卸売市場事業特別会計</v>
      </c>
      <c r="BH34" s="368"/>
      <c r="BI34" s="368"/>
      <c r="BJ34" s="368"/>
      <c r="BK34" s="368"/>
      <c r="BL34" s="368"/>
      <c r="BM34" s="368"/>
      <c r="BN34" s="368"/>
      <c r="BO34" s="368"/>
      <c r="BP34" s="368"/>
      <c r="BQ34" s="368"/>
      <c r="BR34" s="368"/>
      <c r="BS34" s="368"/>
      <c r="BT34" s="368"/>
      <c r="BU34" s="368"/>
      <c r="BV34" s="181"/>
      <c r="BW34" s="367">
        <f>IF(BY34="","",MAX(C34:D43,U34:V43,AM34:AN43,BE34:BF43)+1)</f>
        <v>9</v>
      </c>
      <c r="BX34" s="367"/>
      <c r="BY34" s="368" t="str">
        <f>IF('各会計、関係団体の財政状況及び健全化判断比率'!B68="","",'各会計、関係団体の財政状況及び健全化判断比率'!B68)</f>
        <v>仙南地域広域行政事務組合</v>
      </c>
      <c r="BZ34" s="368"/>
      <c r="CA34" s="368"/>
      <c r="CB34" s="368"/>
      <c r="CC34" s="368"/>
      <c r="CD34" s="368"/>
      <c r="CE34" s="368"/>
      <c r="CF34" s="368"/>
      <c r="CG34" s="368"/>
      <c r="CH34" s="368"/>
      <c r="CI34" s="368"/>
      <c r="CJ34" s="368"/>
      <c r="CK34" s="368"/>
      <c r="CL34" s="368"/>
      <c r="CM34" s="368"/>
      <c r="CN34" s="181"/>
      <c r="CO34" s="367">
        <f>IF(CQ34="","",MAX(C34:D43,U34:V43,AM34:AN43,BE34:BF43,BW34:BX43)+1)</f>
        <v>16</v>
      </c>
      <c r="CP34" s="367"/>
      <c r="CQ34" s="368" t="str">
        <f>IF('各会計、関係団体の財政状況及び健全化判断比率'!BS7="","",'各会計、関係団体の財政状況及び健全化判断比率'!BS7)</f>
        <v>まちづくりオーガ</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f>IF(E35="","",C34+1)</f>
        <v>2</v>
      </c>
      <c r="D35" s="367"/>
      <c r="E35" s="368" t="str">
        <f>IF('各会計、関係団体の財政状況及び健全化判断比率'!B8="","",'各会計、関係団体の財政状況及び健全化判断比率'!B8)</f>
        <v>仙南夜間初期急患センター事業特別会計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f t="shared" ref="AM35:AM43" si="0">IF(AO35="","",AM34+1)</f>
        <v>7</v>
      </c>
      <c r="AN35" s="367"/>
      <c r="AO35" s="368" t="str">
        <f>IF('各会計、関係団体の財政状況及び健全化判断比率'!B32="","",'各会計、関係団体の財政状況及び健全化判断比率'!B32)</f>
        <v>公共下水道事業会計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10</v>
      </c>
      <c r="BX35" s="367"/>
      <c r="BY35" s="368" t="str">
        <f>IF('各会計、関係団体の財政状況及び健全化判断比率'!B69="","",'各会計、関係団体の財政状況及び健全化判断比率'!B69)</f>
        <v>みやぎ県南中核病院企業団</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11</v>
      </c>
      <c r="BX36" s="367"/>
      <c r="BY36" s="368" t="str">
        <f>IF('各会計、関係団体の財政状況及び健全化判断比率'!B70="","",'各会計、関係団体の財政状況及び健全化判断比率'!B70)</f>
        <v>宮城県市町村非常勤消防団員補償報償組合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12</v>
      </c>
      <c r="BX37" s="367"/>
      <c r="BY37" s="368" t="str">
        <f>IF('各会計、関係団体の財政状況及び健全化判断比率'!B71="","",'各会計、関係団体の財政状況及び健全化判断比率'!B71)</f>
        <v>宮城県市町村自治振興センター</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13</v>
      </c>
      <c r="BX38" s="367"/>
      <c r="BY38" s="368" t="str">
        <f>IF('各会計、関係団体の財政状況及び健全化判断比率'!B72="","",'各会計、関係団体の財政状況及び健全化判断比率'!B72)</f>
        <v>宮城県後期高齢者医療広域連合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14</v>
      </c>
      <c r="BX39" s="367"/>
      <c r="BY39" s="368" t="str">
        <f>IF('各会計、関係団体の財政状況及び健全化判断比率'!B73="","",'各会計、関係団体の財政状況及び健全化判断比率'!B73)</f>
        <v>宮城県後期高齢者医療事業会計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15</v>
      </c>
      <c r="BX40" s="367"/>
      <c r="BY40" s="368" t="str">
        <f>IF('各会計、関係団体の財政状況及び健全化判断比率'!B74="","",'各会計、関係団体の財政状況及び健全化判断比率'!B74)</f>
        <v>宮城県市町村職員退職手当組合</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hQFO5d8Eed6Rkk13vifZ3Ko6BNkwTDoNLM6MxL5PiBu/kytEmbmY99RYUogUenOVcIgeUdLrntT1yRaCbFIOaQ==" saltValue="seEI2IxUxQQ4o0aOohWxL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51" t="s">
        <v>534</v>
      </c>
      <c r="D34" s="1151"/>
      <c r="E34" s="1152"/>
      <c r="F34" s="32">
        <v>22.44</v>
      </c>
      <c r="G34" s="33">
        <v>22.34</v>
      </c>
      <c r="H34" s="33">
        <v>21.25</v>
      </c>
      <c r="I34" s="33">
        <v>22.04</v>
      </c>
      <c r="J34" s="34">
        <v>21.88</v>
      </c>
      <c r="K34" s="22"/>
      <c r="L34" s="22"/>
      <c r="M34" s="22"/>
      <c r="N34" s="22"/>
      <c r="O34" s="22"/>
      <c r="P34" s="22"/>
    </row>
    <row r="35" spans="1:16" ht="39" customHeight="1" x14ac:dyDescent="0.15">
      <c r="A35" s="22"/>
      <c r="B35" s="35"/>
      <c r="C35" s="1145" t="s">
        <v>535</v>
      </c>
      <c r="D35" s="1146"/>
      <c r="E35" s="1147"/>
      <c r="F35" s="36">
        <v>8.23</v>
      </c>
      <c r="G35" s="37">
        <v>4.7</v>
      </c>
      <c r="H35" s="37">
        <v>6.27</v>
      </c>
      <c r="I35" s="37">
        <v>6.95</v>
      </c>
      <c r="J35" s="38">
        <v>10.42</v>
      </c>
      <c r="K35" s="22"/>
      <c r="L35" s="22"/>
      <c r="M35" s="22"/>
      <c r="N35" s="22"/>
      <c r="O35" s="22"/>
      <c r="P35" s="22"/>
    </row>
    <row r="36" spans="1:16" ht="39" customHeight="1" x14ac:dyDescent="0.15">
      <c r="A36" s="22"/>
      <c r="B36" s="35"/>
      <c r="C36" s="1145" t="s">
        <v>536</v>
      </c>
      <c r="D36" s="1146"/>
      <c r="E36" s="1147"/>
      <c r="F36" s="36" t="s">
        <v>488</v>
      </c>
      <c r="G36" s="37">
        <v>2.68</v>
      </c>
      <c r="H36" s="37">
        <v>3.56</v>
      </c>
      <c r="I36" s="37">
        <v>4.71</v>
      </c>
      <c r="J36" s="38">
        <v>6.16</v>
      </c>
      <c r="K36" s="22"/>
      <c r="L36" s="22"/>
      <c r="M36" s="22"/>
      <c r="N36" s="22"/>
      <c r="O36" s="22"/>
      <c r="P36" s="22"/>
    </row>
    <row r="37" spans="1:16" ht="39" customHeight="1" x14ac:dyDescent="0.15">
      <c r="A37" s="22"/>
      <c r="B37" s="35"/>
      <c r="C37" s="1145" t="s">
        <v>537</v>
      </c>
      <c r="D37" s="1146"/>
      <c r="E37" s="1147"/>
      <c r="F37" s="36">
        <v>0.63</v>
      </c>
      <c r="G37" s="37">
        <v>0.64</v>
      </c>
      <c r="H37" s="37">
        <v>0.76</v>
      </c>
      <c r="I37" s="37">
        <v>0.55000000000000004</v>
      </c>
      <c r="J37" s="38">
        <v>0.61</v>
      </c>
      <c r="K37" s="22"/>
      <c r="L37" s="22"/>
      <c r="M37" s="22"/>
      <c r="N37" s="22"/>
      <c r="O37" s="22"/>
      <c r="P37" s="22"/>
    </row>
    <row r="38" spans="1:16" ht="39" customHeight="1" x14ac:dyDescent="0.15">
      <c r="A38" s="22"/>
      <c r="B38" s="35"/>
      <c r="C38" s="1145" t="s">
        <v>538</v>
      </c>
      <c r="D38" s="1146"/>
      <c r="E38" s="1147"/>
      <c r="F38" s="36">
        <v>1.87</v>
      </c>
      <c r="G38" s="37">
        <v>0.61</v>
      </c>
      <c r="H38" s="37">
        <v>0.53</v>
      </c>
      <c r="I38" s="37">
        <v>0.57999999999999996</v>
      </c>
      <c r="J38" s="38">
        <v>0.5</v>
      </c>
      <c r="K38" s="22"/>
      <c r="L38" s="22"/>
      <c r="M38" s="22"/>
      <c r="N38" s="22"/>
      <c r="O38" s="22"/>
      <c r="P38" s="22"/>
    </row>
    <row r="39" spans="1:16" ht="39" customHeight="1" x14ac:dyDescent="0.15">
      <c r="A39" s="22"/>
      <c r="B39" s="35"/>
      <c r="C39" s="1145" t="s">
        <v>539</v>
      </c>
      <c r="D39" s="1146"/>
      <c r="E39" s="1147"/>
      <c r="F39" s="36">
        <v>0.06</v>
      </c>
      <c r="G39" s="37">
        <v>0.12</v>
      </c>
      <c r="H39" s="37">
        <v>0.12</v>
      </c>
      <c r="I39" s="37">
        <v>0.13</v>
      </c>
      <c r="J39" s="38">
        <v>0.11</v>
      </c>
      <c r="K39" s="22"/>
      <c r="L39" s="22"/>
      <c r="M39" s="22"/>
      <c r="N39" s="22"/>
      <c r="O39" s="22"/>
      <c r="P39" s="22"/>
    </row>
    <row r="40" spans="1:16" ht="39" customHeight="1" x14ac:dyDescent="0.15">
      <c r="A40" s="22"/>
      <c r="B40" s="35"/>
      <c r="C40" s="1145" t="s">
        <v>540</v>
      </c>
      <c r="D40" s="1146"/>
      <c r="E40" s="1147"/>
      <c r="F40" s="36">
        <v>0.04</v>
      </c>
      <c r="G40" s="37">
        <v>0.08</v>
      </c>
      <c r="H40" s="37">
        <v>0.05</v>
      </c>
      <c r="I40" s="37">
        <v>0.11</v>
      </c>
      <c r="J40" s="38">
        <v>0.06</v>
      </c>
      <c r="K40" s="22"/>
      <c r="L40" s="22"/>
      <c r="M40" s="22"/>
      <c r="N40" s="22"/>
      <c r="O40" s="22"/>
      <c r="P40" s="22"/>
    </row>
    <row r="41" spans="1:16" ht="39" customHeight="1" x14ac:dyDescent="0.15">
      <c r="A41" s="22"/>
      <c r="B41" s="35"/>
      <c r="C41" s="1145" t="s">
        <v>541</v>
      </c>
      <c r="D41" s="1146"/>
      <c r="E41" s="1147"/>
      <c r="F41" s="36">
        <v>0.01</v>
      </c>
      <c r="G41" s="37">
        <v>0.01</v>
      </c>
      <c r="H41" s="37">
        <v>0.01</v>
      </c>
      <c r="I41" s="37">
        <v>0.01</v>
      </c>
      <c r="J41" s="38">
        <v>0.01</v>
      </c>
      <c r="K41" s="22"/>
      <c r="L41" s="22"/>
      <c r="M41" s="22"/>
      <c r="N41" s="22"/>
      <c r="O41" s="22"/>
      <c r="P41" s="22"/>
    </row>
    <row r="42" spans="1:16" ht="39" customHeight="1" x14ac:dyDescent="0.15">
      <c r="A42" s="22"/>
      <c r="B42" s="39"/>
      <c r="C42" s="1145" t="s">
        <v>542</v>
      </c>
      <c r="D42" s="1146"/>
      <c r="E42" s="1147"/>
      <c r="F42" s="36" t="s">
        <v>488</v>
      </c>
      <c r="G42" s="37" t="s">
        <v>488</v>
      </c>
      <c r="H42" s="37" t="s">
        <v>488</v>
      </c>
      <c r="I42" s="37" t="s">
        <v>488</v>
      </c>
      <c r="J42" s="38" t="s">
        <v>488</v>
      </c>
      <c r="K42" s="22"/>
      <c r="L42" s="22"/>
      <c r="M42" s="22"/>
      <c r="N42" s="22"/>
      <c r="O42" s="22"/>
      <c r="P42" s="22"/>
    </row>
    <row r="43" spans="1:16" ht="39" customHeight="1" thickBot="1" x14ac:dyDescent="0.2">
      <c r="A43" s="22"/>
      <c r="B43" s="40"/>
      <c r="C43" s="1148" t="s">
        <v>543</v>
      </c>
      <c r="D43" s="1149"/>
      <c r="E43" s="1150"/>
      <c r="F43" s="41">
        <v>0.1</v>
      </c>
      <c r="G43" s="42" t="s">
        <v>488</v>
      </c>
      <c r="H43" s="42" t="s">
        <v>488</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G5+BudMq08BXgXlIrgtWclPgrutVWDjrcvW7pJZKekVpIHrVKvWPFuKMzXAKSjzU3WCKp85snQ1nn81mA+Pc7w==" saltValue="C6b8hmP4+5/XpWdZAgui2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6"/>
  <sheetViews>
    <sheetView showGridLines="0" zoomScale="60" zoomScaleNormal="6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470</v>
      </c>
      <c r="L45" s="60">
        <v>453</v>
      </c>
      <c r="M45" s="60">
        <v>504</v>
      </c>
      <c r="N45" s="60">
        <v>609</v>
      </c>
      <c r="O45" s="61">
        <v>636</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488</v>
      </c>
      <c r="L46" s="64" t="s">
        <v>488</v>
      </c>
      <c r="M46" s="64" t="s">
        <v>488</v>
      </c>
      <c r="N46" s="64" t="s">
        <v>488</v>
      </c>
      <c r="O46" s="65" t="s">
        <v>488</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488</v>
      </c>
      <c r="L47" s="64" t="s">
        <v>488</v>
      </c>
      <c r="M47" s="64" t="s">
        <v>488</v>
      </c>
      <c r="N47" s="64" t="s">
        <v>488</v>
      </c>
      <c r="O47" s="65" t="s">
        <v>488</v>
      </c>
      <c r="P47" s="48"/>
      <c r="Q47" s="48"/>
      <c r="R47" s="48"/>
      <c r="S47" s="48"/>
      <c r="T47" s="48"/>
      <c r="U47" s="48"/>
    </row>
    <row r="48" spans="1:21" ht="30.75" customHeight="1" x14ac:dyDescent="0.15">
      <c r="A48" s="48"/>
      <c r="B48" s="1178"/>
      <c r="C48" s="1179"/>
      <c r="D48" s="62"/>
      <c r="E48" s="1155" t="s">
        <v>13</v>
      </c>
      <c r="F48" s="1155"/>
      <c r="G48" s="1155"/>
      <c r="H48" s="1155"/>
      <c r="I48" s="1155"/>
      <c r="J48" s="1156"/>
      <c r="K48" s="63">
        <v>147</v>
      </c>
      <c r="L48" s="64">
        <v>164</v>
      </c>
      <c r="M48" s="64">
        <v>153</v>
      </c>
      <c r="N48" s="64">
        <v>148</v>
      </c>
      <c r="O48" s="65">
        <v>196</v>
      </c>
      <c r="P48" s="48"/>
      <c r="Q48" s="48"/>
      <c r="R48" s="48"/>
      <c r="S48" s="48"/>
      <c r="T48" s="48"/>
      <c r="U48" s="48"/>
    </row>
    <row r="49" spans="1:21" ht="30.75" customHeight="1" x14ac:dyDescent="0.15">
      <c r="A49" s="48"/>
      <c r="B49" s="1178"/>
      <c r="C49" s="1179"/>
      <c r="D49" s="62"/>
      <c r="E49" s="1155" t="s">
        <v>14</v>
      </c>
      <c r="F49" s="1155"/>
      <c r="G49" s="1155"/>
      <c r="H49" s="1155"/>
      <c r="I49" s="1155"/>
      <c r="J49" s="1156"/>
      <c r="K49" s="63">
        <v>256</v>
      </c>
      <c r="L49" s="64">
        <v>264</v>
      </c>
      <c r="M49" s="64">
        <v>272</v>
      </c>
      <c r="N49" s="64">
        <v>265</v>
      </c>
      <c r="O49" s="65">
        <v>266</v>
      </c>
      <c r="P49" s="48"/>
      <c r="Q49" s="48"/>
      <c r="R49" s="48"/>
      <c r="S49" s="48"/>
      <c r="T49" s="48"/>
      <c r="U49" s="48"/>
    </row>
    <row r="50" spans="1:21" ht="30.75" customHeight="1" x14ac:dyDescent="0.15">
      <c r="A50" s="48"/>
      <c r="B50" s="1178"/>
      <c r="C50" s="1179"/>
      <c r="D50" s="62"/>
      <c r="E50" s="1155" t="s">
        <v>15</v>
      </c>
      <c r="F50" s="1155"/>
      <c r="G50" s="1155"/>
      <c r="H50" s="1155"/>
      <c r="I50" s="1155"/>
      <c r="J50" s="1156"/>
      <c r="K50" s="63" t="s">
        <v>488</v>
      </c>
      <c r="L50" s="64" t="s">
        <v>488</v>
      </c>
      <c r="M50" s="64" t="s">
        <v>488</v>
      </c>
      <c r="N50" s="64" t="s">
        <v>488</v>
      </c>
      <c r="O50" s="65" t="s">
        <v>488</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488</v>
      </c>
      <c r="L51" s="64" t="s">
        <v>488</v>
      </c>
      <c r="M51" s="64" t="s">
        <v>488</v>
      </c>
      <c r="N51" s="64" t="s">
        <v>488</v>
      </c>
      <c r="O51" s="65" t="s">
        <v>488</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892</v>
      </c>
      <c r="L52" s="64">
        <v>869</v>
      </c>
      <c r="M52" s="64">
        <v>849</v>
      </c>
      <c r="N52" s="64">
        <v>852</v>
      </c>
      <c r="O52" s="65">
        <v>864</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-19</v>
      </c>
      <c r="L53" s="69">
        <v>12</v>
      </c>
      <c r="M53" s="69">
        <v>80</v>
      </c>
      <c r="N53" s="69">
        <v>170</v>
      </c>
      <c r="O53" s="70">
        <v>234</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15"/>
    <row r="66" s="49" customFormat="1" ht="12.6" hidden="1" customHeight="1" x14ac:dyDescent="0.15"/>
  </sheetData>
  <sheetProtection algorithmName="SHA-512" hashValue="ToT7PwDYM7lvSMZEm56I1EDkmZoYPFB/6K1t0B6kRx6h1MDyMettHlkJCAO7SCmYwLDd3KrkMFNRJ8YpZMi36A==" saltValue="7R+rKy+WvhUV5aSK3sI+s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196" t="s">
        <v>30</v>
      </c>
      <c r="C41" s="1197"/>
      <c r="D41" s="105"/>
      <c r="E41" s="1198" t="s">
        <v>31</v>
      </c>
      <c r="F41" s="1198"/>
      <c r="G41" s="1198"/>
      <c r="H41" s="1199"/>
      <c r="I41" s="355">
        <v>7379</v>
      </c>
      <c r="J41" s="356">
        <v>8376</v>
      </c>
      <c r="K41" s="356">
        <v>8739</v>
      </c>
      <c r="L41" s="356">
        <v>8243</v>
      </c>
      <c r="M41" s="357">
        <v>7699</v>
      </c>
    </row>
    <row r="42" spans="2:13" ht="27.75" customHeight="1" x14ac:dyDescent="0.15">
      <c r="B42" s="1186"/>
      <c r="C42" s="1187"/>
      <c r="D42" s="106"/>
      <c r="E42" s="1190" t="s">
        <v>32</v>
      </c>
      <c r="F42" s="1190"/>
      <c r="G42" s="1190"/>
      <c r="H42" s="1191"/>
      <c r="I42" s="358" t="s">
        <v>488</v>
      </c>
      <c r="J42" s="359" t="s">
        <v>488</v>
      </c>
      <c r="K42" s="359" t="s">
        <v>488</v>
      </c>
      <c r="L42" s="359" t="s">
        <v>488</v>
      </c>
      <c r="M42" s="360" t="s">
        <v>488</v>
      </c>
    </row>
    <row r="43" spans="2:13" ht="27.75" customHeight="1" x14ac:dyDescent="0.15">
      <c r="B43" s="1186"/>
      <c r="C43" s="1187"/>
      <c r="D43" s="106"/>
      <c r="E43" s="1190" t="s">
        <v>33</v>
      </c>
      <c r="F43" s="1190"/>
      <c r="G43" s="1190"/>
      <c r="H43" s="1191"/>
      <c r="I43" s="358">
        <v>1876</v>
      </c>
      <c r="J43" s="359">
        <v>2715</v>
      </c>
      <c r="K43" s="359">
        <v>2555</v>
      </c>
      <c r="L43" s="359">
        <v>2472</v>
      </c>
      <c r="M43" s="360">
        <v>2363</v>
      </c>
    </row>
    <row r="44" spans="2:13" ht="27.75" customHeight="1" x14ac:dyDescent="0.15">
      <c r="B44" s="1186"/>
      <c r="C44" s="1187"/>
      <c r="D44" s="106"/>
      <c r="E44" s="1190" t="s">
        <v>34</v>
      </c>
      <c r="F44" s="1190"/>
      <c r="G44" s="1190"/>
      <c r="H44" s="1191"/>
      <c r="I44" s="358">
        <v>4640</v>
      </c>
      <c r="J44" s="359">
        <v>4304</v>
      </c>
      <c r="K44" s="359">
        <v>3965</v>
      </c>
      <c r="L44" s="359">
        <v>3638</v>
      </c>
      <c r="M44" s="360">
        <v>3369</v>
      </c>
    </row>
    <row r="45" spans="2:13" ht="27.75" customHeight="1" x14ac:dyDescent="0.15">
      <c r="B45" s="1186"/>
      <c r="C45" s="1187"/>
      <c r="D45" s="106"/>
      <c r="E45" s="1190" t="s">
        <v>35</v>
      </c>
      <c r="F45" s="1190"/>
      <c r="G45" s="1190"/>
      <c r="H45" s="1191"/>
      <c r="I45" s="358">
        <v>821</v>
      </c>
      <c r="J45" s="359">
        <v>832</v>
      </c>
      <c r="K45" s="359">
        <v>810</v>
      </c>
      <c r="L45" s="359">
        <v>811</v>
      </c>
      <c r="M45" s="360">
        <v>794</v>
      </c>
    </row>
    <row r="46" spans="2:13" ht="27.75" customHeight="1" x14ac:dyDescent="0.15">
      <c r="B46" s="1186"/>
      <c r="C46" s="1187"/>
      <c r="D46" s="107"/>
      <c r="E46" s="1190" t="s">
        <v>36</v>
      </c>
      <c r="F46" s="1190"/>
      <c r="G46" s="1190"/>
      <c r="H46" s="1191"/>
      <c r="I46" s="358" t="s">
        <v>488</v>
      </c>
      <c r="J46" s="359" t="s">
        <v>488</v>
      </c>
      <c r="K46" s="359" t="s">
        <v>488</v>
      </c>
      <c r="L46" s="359" t="s">
        <v>488</v>
      </c>
      <c r="M46" s="360" t="s">
        <v>488</v>
      </c>
    </row>
    <row r="47" spans="2:13" ht="27.75" customHeight="1" x14ac:dyDescent="0.15">
      <c r="B47" s="1186"/>
      <c r="C47" s="1187"/>
      <c r="D47" s="108"/>
      <c r="E47" s="1200" t="s">
        <v>37</v>
      </c>
      <c r="F47" s="1201"/>
      <c r="G47" s="1201"/>
      <c r="H47" s="1202"/>
      <c r="I47" s="358" t="s">
        <v>488</v>
      </c>
      <c r="J47" s="359" t="s">
        <v>488</v>
      </c>
      <c r="K47" s="359" t="s">
        <v>488</v>
      </c>
      <c r="L47" s="359" t="s">
        <v>488</v>
      </c>
      <c r="M47" s="360" t="s">
        <v>488</v>
      </c>
    </row>
    <row r="48" spans="2:13" ht="27.75" customHeight="1" x14ac:dyDescent="0.15">
      <c r="B48" s="1186"/>
      <c r="C48" s="1187"/>
      <c r="D48" s="106"/>
      <c r="E48" s="1190" t="s">
        <v>38</v>
      </c>
      <c r="F48" s="1190"/>
      <c r="G48" s="1190"/>
      <c r="H48" s="1191"/>
      <c r="I48" s="358" t="s">
        <v>488</v>
      </c>
      <c r="J48" s="359" t="s">
        <v>488</v>
      </c>
      <c r="K48" s="359" t="s">
        <v>488</v>
      </c>
      <c r="L48" s="359" t="s">
        <v>488</v>
      </c>
      <c r="M48" s="360" t="s">
        <v>488</v>
      </c>
    </row>
    <row r="49" spans="2:13" ht="27.75" customHeight="1" x14ac:dyDescent="0.15">
      <c r="B49" s="1188"/>
      <c r="C49" s="1189"/>
      <c r="D49" s="106"/>
      <c r="E49" s="1190" t="s">
        <v>39</v>
      </c>
      <c r="F49" s="1190"/>
      <c r="G49" s="1190"/>
      <c r="H49" s="1191"/>
      <c r="I49" s="358">
        <v>339</v>
      </c>
      <c r="J49" s="359">
        <v>242</v>
      </c>
      <c r="K49" s="359" t="s">
        <v>488</v>
      </c>
      <c r="L49" s="359" t="s">
        <v>488</v>
      </c>
      <c r="M49" s="360" t="s">
        <v>488</v>
      </c>
    </row>
    <row r="50" spans="2:13" ht="27.75" customHeight="1" x14ac:dyDescent="0.15">
      <c r="B50" s="1184" t="s">
        <v>40</v>
      </c>
      <c r="C50" s="1185"/>
      <c r="D50" s="109"/>
      <c r="E50" s="1190" t="s">
        <v>41</v>
      </c>
      <c r="F50" s="1190"/>
      <c r="G50" s="1190"/>
      <c r="H50" s="1191"/>
      <c r="I50" s="358">
        <v>3039</v>
      </c>
      <c r="J50" s="359">
        <v>3236</v>
      </c>
      <c r="K50" s="359">
        <v>3860</v>
      </c>
      <c r="L50" s="359">
        <v>4544</v>
      </c>
      <c r="M50" s="360">
        <v>4756</v>
      </c>
    </row>
    <row r="51" spans="2:13" ht="27.75" customHeight="1" x14ac:dyDescent="0.15">
      <c r="B51" s="1186"/>
      <c r="C51" s="1187"/>
      <c r="D51" s="106"/>
      <c r="E51" s="1190" t="s">
        <v>42</v>
      </c>
      <c r="F51" s="1190"/>
      <c r="G51" s="1190"/>
      <c r="H51" s="1191"/>
      <c r="I51" s="358">
        <v>1502</v>
      </c>
      <c r="J51" s="359">
        <v>2017</v>
      </c>
      <c r="K51" s="359">
        <v>2406</v>
      </c>
      <c r="L51" s="359">
        <v>2338</v>
      </c>
      <c r="M51" s="360">
        <v>1804</v>
      </c>
    </row>
    <row r="52" spans="2:13" ht="27.75" customHeight="1" x14ac:dyDescent="0.15">
      <c r="B52" s="1188"/>
      <c r="C52" s="1189"/>
      <c r="D52" s="106"/>
      <c r="E52" s="1190" t="s">
        <v>43</v>
      </c>
      <c r="F52" s="1190"/>
      <c r="G52" s="1190"/>
      <c r="H52" s="1191"/>
      <c r="I52" s="358">
        <v>8529</v>
      </c>
      <c r="J52" s="359">
        <v>8604</v>
      </c>
      <c r="K52" s="359">
        <v>8692</v>
      </c>
      <c r="L52" s="359">
        <v>8353</v>
      </c>
      <c r="M52" s="360">
        <v>7843</v>
      </c>
    </row>
    <row r="53" spans="2:13" ht="27.75" customHeight="1" thickBot="1" x14ac:dyDescent="0.2">
      <c r="B53" s="1192" t="s">
        <v>19</v>
      </c>
      <c r="C53" s="1193"/>
      <c r="D53" s="110"/>
      <c r="E53" s="1194" t="s">
        <v>44</v>
      </c>
      <c r="F53" s="1194"/>
      <c r="G53" s="1194"/>
      <c r="H53" s="1195"/>
      <c r="I53" s="361">
        <v>1986</v>
      </c>
      <c r="J53" s="362">
        <v>2612</v>
      </c>
      <c r="K53" s="362">
        <v>1111</v>
      </c>
      <c r="L53" s="362">
        <v>-71</v>
      </c>
      <c r="M53" s="363">
        <v>-178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1CtBRxNrtx4FgRg9sBtTDvfacuepf5dyNLvieLk6dDh9G2LKHoob8Z74lTMBnhWLuG9sYOMQEcITvKNNLAnJMg==" saltValue="zcDKgYKFgsdXchS+8PXdz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11" t="s">
        <v>46</v>
      </c>
      <c r="D55" s="1211"/>
      <c r="E55" s="1212"/>
      <c r="F55" s="122">
        <v>2260</v>
      </c>
      <c r="G55" s="122">
        <v>2642</v>
      </c>
      <c r="H55" s="123">
        <v>2899</v>
      </c>
    </row>
    <row r="56" spans="2:8" ht="52.5" customHeight="1" x14ac:dyDescent="0.15">
      <c r="B56" s="124"/>
      <c r="C56" s="1213" t="s">
        <v>47</v>
      </c>
      <c r="D56" s="1213"/>
      <c r="E56" s="1214"/>
      <c r="F56" s="125">
        <v>27</v>
      </c>
      <c r="G56" s="125">
        <v>27</v>
      </c>
      <c r="H56" s="126">
        <v>74</v>
      </c>
    </row>
    <row r="57" spans="2:8" ht="53.25" customHeight="1" x14ac:dyDescent="0.15">
      <c r="B57" s="124"/>
      <c r="C57" s="1215" t="s">
        <v>48</v>
      </c>
      <c r="D57" s="1215"/>
      <c r="E57" s="1216"/>
      <c r="F57" s="127">
        <v>519</v>
      </c>
      <c r="G57" s="127">
        <v>803</v>
      </c>
      <c r="H57" s="128">
        <v>635</v>
      </c>
    </row>
    <row r="58" spans="2:8" ht="45.75" customHeight="1" x14ac:dyDescent="0.15">
      <c r="B58" s="129"/>
      <c r="C58" s="1203" t="s">
        <v>549</v>
      </c>
      <c r="D58" s="1204"/>
      <c r="E58" s="1205"/>
      <c r="F58" s="130">
        <v>412</v>
      </c>
      <c r="G58" s="130">
        <v>596</v>
      </c>
      <c r="H58" s="131">
        <v>429</v>
      </c>
    </row>
    <row r="59" spans="2:8" ht="45.75" customHeight="1" x14ac:dyDescent="0.15">
      <c r="B59" s="129"/>
      <c r="C59" s="1203" t="s">
        <v>550</v>
      </c>
      <c r="D59" s="1204"/>
      <c r="E59" s="1205"/>
      <c r="F59" s="130">
        <v>2</v>
      </c>
      <c r="G59" s="130">
        <v>102</v>
      </c>
      <c r="H59" s="131">
        <v>101</v>
      </c>
    </row>
    <row r="60" spans="2:8" ht="45.75" customHeight="1" x14ac:dyDescent="0.15">
      <c r="B60" s="129"/>
      <c r="C60" s="1203" t="s">
        <v>551</v>
      </c>
      <c r="D60" s="1204"/>
      <c r="E60" s="1205"/>
      <c r="F60" s="130">
        <v>60</v>
      </c>
      <c r="G60" s="130">
        <v>58</v>
      </c>
      <c r="H60" s="131">
        <v>56</v>
      </c>
    </row>
    <row r="61" spans="2:8" ht="45.75" customHeight="1" x14ac:dyDescent="0.15">
      <c r="B61" s="129"/>
      <c r="C61" s="1203" t="s">
        <v>552</v>
      </c>
      <c r="D61" s="1204"/>
      <c r="E61" s="1205"/>
      <c r="F61" s="130">
        <v>7</v>
      </c>
      <c r="G61" s="130">
        <v>13</v>
      </c>
      <c r="H61" s="131">
        <v>18</v>
      </c>
    </row>
    <row r="62" spans="2:8" ht="45.75" customHeight="1" thickBot="1" x14ac:dyDescent="0.2">
      <c r="B62" s="132"/>
      <c r="C62" s="1206" t="s">
        <v>553</v>
      </c>
      <c r="D62" s="1207"/>
      <c r="E62" s="1208"/>
      <c r="F62" s="133">
        <v>22</v>
      </c>
      <c r="G62" s="133">
        <v>20</v>
      </c>
      <c r="H62" s="134">
        <v>17</v>
      </c>
    </row>
    <row r="63" spans="2:8" ht="52.5" customHeight="1" thickBot="1" x14ac:dyDescent="0.2">
      <c r="B63" s="135"/>
      <c r="C63" s="1209" t="s">
        <v>49</v>
      </c>
      <c r="D63" s="1209"/>
      <c r="E63" s="1210"/>
      <c r="F63" s="136">
        <v>2806</v>
      </c>
      <c r="G63" s="136">
        <v>3473</v>
      </c>
      <c r="H63" s="137">
        <v>3608</v>
      </c>
    </row>
    <row r="64" spans="2:8" x14ac:dyDescent="0.15"/>
  </sheetData>
  <sheetProtection algorithmName="SHA-512" hashValue="i0txkMfwIAYqj8EMl0q3+uxmFdIFlkw1nF5t8/0TambBDk18yFZqxxgKFnxy8grCDsFqpFPPvbz06yY2EP8+/Q==" saltValue="HyqjWdaoY+nWsqxm+W8Gm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526</v>
      </c>
      <c r="G2" s="151"/>
      <c r="H2" s="152"/>
    </row>
    <row r="3" spans="1:8" x14ac:dyDescent="0.15">
      <c r="A3" s="148" t="s">
        <v>519</v>
      </c>
      <c r="B3" s="153"/>
      <c r="C3" s="154"/>
      <c r="D3" s="155">
        <v>71082</v>
      </c>
      <c r="E3" s="156"/>
      <c r="F3" s="157">
        <v>51264</v>
      </c>
      <c r="G3" s="158"/>
      <c r="H3" s="159"/>
    </row>
    <row r="4" spans="1:8" x14ac:dyDescent="0.15">
      <c r="A4" s="160"/>
      <c r="B4" s="161"/>
      <c r="C4" s="162"/>
      <c r="D4" s="163">
        <v>51370</v>
      </c>
      <c r="E4" s="164"/>
      <c r="F4" s="165">
        <v>26040</v>
      </c>
      <c r="G4" s="166"/>
      <c r="H4" s="167"/>
    </row>
    <row r="5" spans="1:8" x14ac:dyDescent="0.15">
      <c r="A5" s="148" t="s">
        <v>521</v>
      </c>
      <c r="B5" s="153"/>
      <c r="C5" s="154"/>
      <c r="D5" s="155">
        <v>72829</v>
      </c>
      <c r="E5" s="156"/>
      <c r="F5" s="157">
        <v>52068</v>
      </c>
      <c r="G5" s="158"/>
      <c r="H5" s="159"/>
    </row>
    <row r="6" spans="1:8" x14ac:dyDescent="0.15">
      <c r="A6" s="160"/>
      <c r="B6" s="161"/>
      <c r="C6" s="162"/>
      <c r="D6" s="163">
        <v>48653</v>
      </c>
      <c r="E6" s="164"/>
      <c r="F6" s="165">
        <v>26936</v>
      </c>
      <c r="G6" s="166"/>
      <c r="H6" s="167"/>
    </row>
    <row r="7" spans="1:8" x14ac:dyDescent="0.15">
      <c r="A7" s="148" t="s">
        <v>522</v>
      </c>
      <c r="B7" s="153"/>
      <c r="C7" s="154"/>
      <c r="D7" s="155">
        <v>74336</v>
      </c>
      <c r="E7" s="156"/>
      <c r="F7" s="157">
        <v>47161</v>
      </c>
      <c r="G7" s="158"/>
      <c r="H7" s="159"/>
    </row>
    <row r="8" spans="1:8" x14ac:dyDescent="0.15">
      <c r="A8" s="160"/>
      <c r="B8" s="161"/>
      <c r="C8" s="162"/>
      <c r="D8" s="163">
        <v>56971</v>
      </c>
      <c r="E8" s="164"/>
      <c r="F8" s="165">
        <v>24595</v>
      </c>
      <c r="G8" s="166"/>
      <c r="H8" s="167"/>
    </row>
    <row r="9" spans="1:8" x14ac:dyDescent="0.15">
      <c r="A9" s="148" t="s">
        <v>523</v>
      </c>
      <c r="B9" s="153"/>
      <c r="C9" s="154"/>
      <c r="D9" s="155">
        <v>30982</v>
      </c>
      <c r="E9" s="156"/>
      <c r="F9" s="157">
        <v>43423</v>
      </c>
      <c r="G9" s="158"/>
      <c r="H9" s="159"/>
    </row>
    <row r="10" spans="1:8" x14ac:dyDescent="0.15">
      <c r="A10" s="160"/>
      <c r="B10" s="161"/>
      <c r="C10" s="162"/>
      <c r="D10" s="163">
        <v>25247</v>
      </c>
      <c r="E10" s="164"/>
      <c r="F10" s="165">
        <v>22207</v>
      </c>
      <c r="G10" s="166"/>
      <c r="H10" s="167"/>
    </row>
    <row r="11" spans="1:8" x14ac:dyDescent="0.15">
      <c r="A11" s="148" t="s">
        <v>524</v>
      </c>
      <c r="B11" s="153"/>
      <c r="C11" s="154"/>
      <c r="D11" s="155">
        <v>24269</v>
      </c>
      <c r="E11" s="156"/>
      <c r="F11" s="157">
        <v>45265</v>
      </c>
      <c r="G11" s="158"/>
      <c r="H11" s="159"/>
    </row>
    <row r="12" spans="1:8" x14ac:dyDescent="0.15">
      <c r="A12" s="160"/>
      <c r="B12" s="161"/>
      <c r="C12" s="168"/>
      <c r="D12" s="163">
        <v>18681</v>
      </c>
      <c r="E12" s="164"/>
      <c r="F12" s="165">
        <v>22600</v>
      </c>
      <c r="G12" s="166"/>
      <c r="H12" s="167"/>
    </row>
    <row r="13" spans="1:8" x14ac:dyDescent="0.15">
      <c r="A13" s="148"/>
      <c r="B13" s="153"/>
      <c r="C13" s="169"/>
      <c r="D13" s="170">
        <v>54700</v>
      </c>
      <c r="E13" s="171"/>
      <c r="F13" s="172">
        <v>47836</v>
      </c>
      <c r="G13" s="173"/>
      <c r="H13" s="159"/>
    </row>
    <row r="14" spans="1:8" x14ac:dyDescent="0.15">
      <c r="A14" s="160"/>
      <c r="B14" s="161"/>
      <c r="C14" s="162"/>
      <c r="D14" s="163">
        <v>40184</v>
      </c>
      <c r="E14" s="164"/>
      <c r="F14" s="165">
        <v>24476</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8.2799999999999994</v>
      </c>
      <c r="C19" s="174">
        <f>ROUND(VALUE(SUBSTITUTE(実質収支比率等に係る経年分析!G$48,"▲","-")),2)</f>
        <v>4.79</v>
      </c>
      <c r="D19" s="174">
        <f>ROUND(VALUE(SUBSTITUTE(実質収支比率等に係る経年分析!H$48,"▲","-")),2)</f>
        <v>6.33</v>
      </c>
      <c r="E19" s="174">
        <f>ROUND(VALUE(SUBSTITUTE(実質収支比率等に係る経年分析!I$48,"▲","-")),2)</f>
        <v>7.07</v>
      </c>
      <c r="F19" s="174">
        <f>ROUND(VALUE(SUBSTITUTE(実質収支比率等に係る経年分析!J$48,"▲","-")),2)</f>
        <v>10.5</v>
      </c>
    </row>
    <row r="20" spans="1:11" x14ac:dyDescent="0.15">
      <c r="A20" s="174" t="s">
        <v>53</v>
      </c>
      <c r="B20" s="174">
        <f>ROUND(VALUE(SUBSTITUTE(実質収支比率等に係る経年分析!F$47,"▲","-")),2)</f>
        <v>29.97</v>
      </c>
      <c r="C20" s="174">
        <f>ROUND(VALUE(SUBSTITUTE(実質収支比率等に係る経年分析!G$47,"▲","-")),2)</f>
        <v>34.56</v>
      </c>
      <c r="D20" s="174">
        <f>ROUND(VALUE(SUBSTITUTE(実質収支比率等に係る経年分析!H$47,"▲","-")),2)</f>
        <v>40.380000000000003</v>
      </c>
      <c r="E20" s="174">
        <f>ROUND(VALUE(SUBSTITUTE(実質収支比率等に係る経年分析!I$47,"▲","-")),2)</f>
        <v>47.79</v>
      </c>
      <c r="F20" s="174">
        <f>ROUND(VALUE(SUBSTITUTE(実質収支比率等に係る経年分析!J$47,"▲","-")),2)</f>
        <v>51.45</v>
      </c>
    </row>
    <row r="21" spans="1:11" x14ac:dyDescent="0.15">
      <c r="A21" s="174" t="s">
        <v>54</v>
      </c>
      <c r="B21" s="174">
        <f>IF(ISNUMBER(VALUE(SUBSTITUTE(実質収支比率等に係る経年分析!F$49,"▲","-"))),ROUND(VALUE(SUBSTITUTE(実質収支比率等に係る経年分析!F$49,"▲","-")),2),NA())</f>
        <v>-10.19</v>
      </c>
      <c r="C21" s="174">
        <f>IF(ISNUMBER(VALUE(SUBSTITUTE(実質収支比率等に係る経年分析!G$49,"▲","-"))),ROUND(VALUE(SUBSTITUTE(実質収支比率等に係る経年分析!G$49,"▲","-")),2),NA())</f>
        <v>-3.16</v>
      </c>
      <c r="D21" s="174">
        <f>IF(ISNUMBER(VALUE(SUBSTITUTE(実質収支比率等に係る経年分析!H$49,"▲","-"))),ROUND(VALUE(SUBSTITUTE(実質収支比率等に係る経年分析!H$49,"▲","-")),2),NA())</f>
        <v>7.13</v>
      </c>
      <c r="E21" s="174">
        <f>IF(ISNUMBER(VALUE(SUBSTITUTE(実質収支比率等に係る経年分析!I$49,"▲","-"))),ROUND(VALUE(SUBSTITUTE(実質収支比率等に係る経年分析!I$49,"▲","-")),2),NA())</f>
        <v>3.05</v>
      </c>
      <c r="F21" s="174">
        <f>IF(ISNUMBER(VALUE(SUBSTITUTE(実質収支比率等に係る経年分析!J$49,"▲","-"))),ROUND(VALUE(SUBSTITUTE(実質収支比率等に係る経年分析!J$49,"▲","-")),2),NA())</f>
        <v>3.68</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0.1</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地方卸売市場事業特別会計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0.01</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0.01</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0.01</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0.01</v>
      </c>
    </row>
    <row r="30" spans="1:11" x14ac:dyDescent="0.15">
      <c r="A30" s="175" t="str">
        <f>IF(連結実質赤字比率に係る赤字・黒字の構成分析!C$40="",NA(),連結実質赤字比率に係る赤字・黒字の構成分析!C$40)</f>
        <v>仙南夜間初期急患センター事業特別会計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0.04</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0.08</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0.05</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0.11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0.06</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0.06</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0.11</v>
      </c>
    </row>
    <row r="32" spans="1:11" x14ac:dyDescent="0.15">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1.87</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0.61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0.57999999999999996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0.5</v>
      </c>
    </row>
    <row r="33" spans="1:16" x14ac:dyDescent="0.15">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0.63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0.64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0.76</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0.55000000000000004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0.61</v>
      </c>
    </row>
    <row r="34" spans="1:16" x14ac:dyDescent="0.15">
      <c r="A34" s="175" t="str">
        <f>IF(連結実質赤字比率に係る赤字・黒字の構成分析!C$36="",NA(),連結実質赤字比率に係る赤字・黒字の構成分析!C$36)</f>
        <v>公共下水道事業会計</v>
      </c>
      <c r="B34" s="175" t="e">
        <f>IF(ROUND(VALUE(SUBSTITUTE(連結実質赤字比率に係る赤字・黒字の構成分析!F$36,"▲", "-")), 2) &lt; 0, ABS(ROUND(VALUE(SUBSTITUTE(連結実質赤字比率に係る赤字・黒字の構成分析!F$36,"▲", "-")), 2)), NA())</f>
        <v>#VALUE!</v>
      </c>
      <c r="C34" s="175" t="e">
        <f>IF(ROUND(VALUE(SUBSTITUTE(連結実質赤字比率に係る赤字・黒字の構成分析!F$36,"▲", "-")), 2) &gt;= 0, ABS(ROUND(VALUE(SUBSTITUTE(連結実質赤字比率に係る赤字・黒字の構成分析!F$36,"▲", "-")), 2)), NA())</f>
        <v>#VALUE!</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2.68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3.56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4.71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6.16</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8.23</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4.7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6.27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6.95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10.42</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22.44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22.34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21.25</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22.04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21.88</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892</v>
      </c>
      <c r="E42" s="176"/>
      <c r="F42" s="176"/>
      <c r="G42" s="176">
        <f>'実質公債費比率（分子）の構造'!L$52</f>
        <v>869</v>
      </c>
      <c r="H42" s="176"/>
      <c r="I42" s="176"/>
      <c r="J42" s="176">
        <f>'実質公債費比率（分子）の構造'!M$52</f>
        <v>849</v>
      </c>
      <c r="K42" s="176"/>
      <c r="L42" s="176"/>
      <c r="M42" s="176">
        <f>'実質公債費比率（分子）の構造'!N$52</f>
        <v>852</v>
      </c>
      <c r="N42" s="176"/>
      <c r="O42" s="176"/>
      <c r="P42" s="176">
        <f>'実質公債費比率（分子）の構造'!O$52</f>
        <v>864</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63</v>
      </c>
      <c r="B45" s="176">
        <f>'実質公債費比率（分子）の構造'!K$49</f>
        <v>256</v>
      </c>
      <c r="C45" s="176"/>
      <c r="D45" s="176"/>
      <c r="E45" s="176">
        <f>'実質公債費比率（分子）の構造'!L$49</f>
        <v>264</v>
      </c>
      <c r="F45" s="176"/>
      <c r="G45" s="176"/>
      <c r="H45" s="176">
        <f>'実質公債費比率（分子）の構造'!M$49</f>
        <v>272</v>
      </c>
      <c r="I45" s="176"/>
      <c r="J45" s="176"/>
      <c r="K45" s="176">
        <f>'実質公債費比率（分子）の構造'!N$49</f>
        <v>265</v>
      </c>
      <c r="L45" s="176"/>
      <c r="M45" s="176"/>
      <c r="N45" s="176">
        <f>'実質公債費比率（分子）の構造'!O$49</f>
        <v>266</v>
      </c>
      <c r="O45" s="176"/>
      <c r="P45" s="176"/>
    </row>
    <row r="46" spans="1:16" x14ac:dyDescent="0.15">
      <c r="A46" s="176" t="s">
        <v>64</v>
      </c>
      <c r="B46" s="176">
        <f>'実質公債費比率（分子）の構造'!K$48</f>
        <v>147</v>
      </c>
      <c r="C46" s="176"/>
      <c r="D46" s="176"/>
      <c r="E46" s="176">
        <f>'実質公債費比率（分子）の構造'!L$48</f>
        <v>164</v>
      </c>
      <c r="F46" s="176"/>
      <c r="G46" s="176"/>
      <c r="H46" s="176">
        <f>'実質公債費比率（分子）の構造'!M$48</f>
        <v>153</v>
      </c>
      <c r="I46" s="176"/>
      <c r="J46" s="176"/>
      <c r="K46" s="176">
        <f>'実質公債費比率（分子）の構造'!N$48</f>
        <v>148</v>
      </c>
      <c r="L46" s="176"/>
      <c r="M46" s="176"/>
      <c r="N46" s="176">
        <f>'実質公債費比率（分子）の構造'!O$48</f>
        <v>196</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470</v>
      </c>
      <c r="C49" s="176"/>
      <c r="D49" s="176"/>
      <c r="E49" s="176">
        <f>'実質公債費比率（分子）の構造'!L$45</f>
        <v>453</v>
      </c>
      <c r="F49" s="176"/>
      <c r="G49" s="176"/>
      <c r="H49" s="176">
        <f>'実質公債費比率（分子）の構造'!M$45</f>
        <v>504</v>
      </c>
      <c r="I49" s="176"/>
      <c r="J49" s="176"/>
      <c r="K49" s="176">
        <f>'実質公債費比率（分子）の構造'!N$45</f>
        <v>609</v>
      </c>
      <c r="L49" s="176"/>
      <c r="M49" s="176"/>
      <c r="N49" s="176">
        <f>'実質公債費比率（分子）の構造'!O$45</f>
        <v>636</v>
      </c>
      <c r="O49" s="176"/>
      <c r="P49" s="176"/>
    </row>
    <row r="50" spans="1:16" x14ac:dyDescent="0.15">
      <c r="A50" s="176" t="s">
        <v>67</v>
      </c>
      <c r="B50" s="176" t="e">
        <f>NA()</f>
        <v>#N/A</v>
      </c>
      <c r="C50" s="176">
        <f>IF(ISNUMBER('実質公債費比率（分子）の構造'!K$53),'実質公債費比率（分子）の構造'!K$53,NA())</f>
        <v>-19</v>
      </c>
      <c r="D50" s="176" t="e">
        <f>NA()</f>
        <v>#N/A</v>
      </c>
      <c r="E50" s="176" t="e">
        <f>NA()</f>
        <v>#N/A</v>
      </c>
      <c r="F50" s="176">
        <f>IF(ISNUMBER('実質公債費比率（分子）の構造'!L$53),'実質公債費比率（分子）の構造'!L$53,NA())</f>
        <v>12</v>
      </c>
      <c r="G50" s="176" t="e">
        <f>NA()</f>
        <v>#N/A</v>
      </c>
      <c r="H50" s="176" t="e">
        <f>NA()</f>
        <v>#N/A</v>
      </c>
      <c r="I50" s="176">
        <f>IF(ISNUMBER('実質公債費比率（分子）の構造'!M$53),'実質公債費比率（分子）の構造'!M$53,NA())</f>
        <v>80</v>
      </c>
      <c r="J50" s="176" t="e">
        <f>NA()</f>
        <v>#N/A</v>
      </c>
      <c r="K50" s="176" t="e">
        <f>NA()</f>
        <v>#N/A</v>
      </c>
      <c r="L50" s="176">
        <f>IF(ISNUMBER('実質公債費比率（分子）の構造'!N$53),'実質公債費比率（分子）の構造'!N$53,NA())</f>
        <v>170</v>
      </c>
      <c r="M50" s="176" t="e">
        <f>NA()</f>
        <v>#N/A</v>
      </c>
      <c r="N50" s="176" t="e">
        <f>NA()</f>
        <v>#N/A</v>
      </c>
      <c r="O50" s="176">
        <f>IF(ISNUMBER('実質公債費比率（分子）の構造'!O$53),'実質公債費比率（分子）の構造'!O$53,NA())</f>
        <v>234</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8529</v>
      </c>
      <c r="E56" s="175"/>
      <c r="F56" s="175"/>
      <c r="G56" s="175">
        <f>'将来負担比率（分子）の構造'!J$52</f>
        <v>8604</v>
      </c>
      <c r="H56" s="175"/>
      <c r="I56" s="175"/>
      <c r="J56" s="175">
        <f>'将来負担比率（分子）の構造'!K$52</f>
        <v>8692</v>
      </c>
      <c r="K56" s="175"/>
      <c r="L56" s="175"/>
      <c r="M56" s="175">
        <f>'将来負担比率（分子）の構造'!L$52</f>
        <v>8353</v>
      </c>
      <c r="N56" s="175"/>
      <c r="O56" s="175"/>
      <c r="P56" s="175">
        <f>'将来負担比率（分子）の構造'!M$52</f>
        <v>7843</v>
      </c>
    </row>
    <row r="57" spans="1:16" x14ac:dyDescent="0.15">
      <c r="A57" s="175" t="s">
        <v>42</v>
      </c>
      <c r="B57" s="175"/>
      <c r="C57" s="175"/>
      <c r="D57" s="175">
        <f>'将来負担比率（分子）の構造'!I$51</f>
        <v>1502</v>
      </c>
      <c r="E57" s="175"/>
      <c r="F57" s="175"/>
      <c r="G57" s="175">
        <f>'将来負担比率（分子）の構造'!J$51</f>
        <v>2017</v>
      </c>
      <c r="H57" s="175"/>
      <c r="I57" s="175"/>
      <c r="J57" s="175">
        <f>'将来負担比率（分子）の構造'!K$51</f>
        <v>2406</v>
      </c>
      <c r="K57" s="175"/>
      <c r="L57" s="175"/>
      <c r="M57" s="175">
        <f>'将来負担比率（分子）の構造'!L$51</f>
        <v>2338</v>
      </c>
      <c r="N57" s="175"/>
      <c r="O57" s="175"/>
      <c r="P57" s="175">
        <f>'将来負担比率（分子）の構造'!M$51</f>
        <v>1804</v>
      </c>
    </row>
    <row r="58" spans="1:16" x14ac:dyDescent="0.15">
      <c r="A58" s="175" t="s">
        <v>41</v>
      </c>
      <c r="B58" s="175"/>
      <c r="C58" s="175"/>
      <c r="D58" s="175">
        <f>'将来負担比率（分子）の構造'!I$50</f>
        <v>3039</v>
      </c>
      <c r="E58" s="175"/>
      <c r="F58" s="175"/>
      <c r="G58" s="175">
        <f>'将来負担比率（分子）の構造'!J$50</f>
        <v>3236</v>
      </c>
      <c r="H58" s="175"/>
      <c r="I58" s="175"/>
      <c r="J58" s="175">
        <f>'将来負担比率（分子）の構造'!K$50</f>
        <v>3860</v>
      </c>
      <c r="K58" s="175"/>
      <c r="L58" s="175"/>
      <c r="M58" s="175">
        <f>'将来負担比率（分子）の構造'!L$50</f>
        <v>4544</v>
      </c>
      <c r="N58" s="175"/>
      <c r="O58" s="175"/>
      <c r="P58" s="175">
        <f>'将来負担比率（分子）の構造'!M$50</f>
        <v>4756</v>
      </c>
    </row>
    <row r="59" spans="1:16" x14ac:dyDescent="0.15">
      <c r="A59" s="175" t="s">
        <v>39</v>
      </c>
      <c r="B59" s="175">
        <f>'将来負担比率（分子）の構造'!I$49</f>
        <v>339</v>
      </c>
      <c r="C59" s="175"/>
      <c r="D59" s="175"/>
      <c r="E59" s="175">
        <f>'将来負担比率（分子）の構造'!J$49</f>
        <v>242</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821</v>
      </c>
      <c r="C62" s="175"/>
      <c r="D62" s="175"/>
      <c r="E62" s="175">
        <f>'将来負担比率（分子）の構造'!J$45</f>
        <v>832</v>
      </c>
      <c r="F62" s="175"/>
      <c r="G62" s="175"/>
      <c r="H62" s="175">
        <f>'将来負担比率（分子）の構造'!K$45</f>
        <v>810</v>
      </c>
      <c r="I62" s="175"/>
      <c r="J62" s="175"/>
      <c r="K62" s="175">
        <f>'将来負担比率（分子）の構造'!L$45</f>
        <v>811</v>
      </c>
      <c r="L62" s="175"/>
      <c r="M62" s="175"/>
      <c r="N62" s="175">
        <f>'将来負担比率（分子）の構造'!M$45</f>
        <v>794</v>
      </c>
      <c r="O62" s="175"/>
      <c r="P62" s="175"/>
    </row>
    <row r="63" spans="1:16" x14ac:dyDescent="0.15">
      <c r="A63" s="175" t="s">
        <v>34</v>
      </c>
      <c r="B63" s="175">
        <f>'将来負担比率（分子）の構造'!I$44</f>
        <v>4640</v>
      </c>
      <c r="C63" s="175"/>
      <c r="D63" s="175"/>
      <c r="E63" s="175">
        <f>'将来負担比率（分子）の構造'!J$44</f>
        <v>4304</v>
      </c>
      <c r="F63" s="175"/>
      <c r="G63" s="175"/>
      <c r="H63" s="175">
        <f>'将来負担比率（分子）の構造'!K$44</f>
        <v>3965</v>
      </c>
      <c r="I63" s="175"/>
      <c r="J63" s="175"/>
      <c r="K63" s="175">
        <f>'将来負担比率（分子）の構造'!L$44</f>
        <v>3638</v>
      </c>
      <c r="L63" s="175"/>
      <c r="M63" s="175"/>
      <c r="N63" s="175">
        <f>'将来負担比率（分子）の構造'!M$44</f>
        <v>3369</v>
      </c>
      <c r="O63" s="175"/>
      <c r="P63" s="175"/>
    </row>
    <row r="64" spans="1:16" x14ac:dyDescent="0.15">
      <c r="A64" s="175" t="s">
        <v>33</v>
      </c>
      <c r="B64" s="175">
        <f>'将来負担比率（分子）の構造'!I$43</f>
        <v>1876</v>
      </c>
      <c r="C64" s="175"/>
      <c r="D64" s="175"/>
      <c r="E64" s="175">
        <f>'将来負担比率（分子）の構造'!J$43</f>
        <v>2715</v>
      </c>
      <c r="F64" s="175"/>
      <c r="G64" s="175"/>
      <c r="H64" s="175">
        <f>'将来負担比率（分子）の構造'!K$43</f>
        <v>2555</v>
      </c>
      <c r="I64" s="175"/>
      <c r="J64" s="175"/>
      <c r="K64" s="175">
        <f>'将来負担比率（分子）の構造'!L$43</f>
        <v>2472</v>
      </c>
      <c r="L64" s="175"/>
      <c r="M64" s="175"/>
      <c r="N64" s="175">
        <f>'将来負担比率（分子）の構造'!M$43</f>
        <v>2363</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7379</v>
      </c>
      <c r="C66" s="175"/>
      <c r="D66" s="175"/>
      <c r="E66" s="175">
        <f>'将来負担比率（分子）の構造'!J$41</f>
        <v>8376</v>
      </c>
      <c r="F66" s="175"/>
      <c r="G66" s="175"/>
      <c r="H66" s="175">
        <f>'将来負担比率（分子）の構造'!K$41</f>
        <v>8739</v>
      </c>
      <c r="I66" s="175"/>
      <c r="J66" s="175"/>
      <c r="K66" s="175">
        <f>'将来負担比率（分子）の構造'!L$41</f>
        <v>8243</v>
      </c>
      <c r="L66" s="175"/>
      <c r="M66" s="175"/>
      <c r="N66" s="175">
        <f>'将来負担比率（分子）の構造'!M$41</f>
        <v>7699</v>
      </c>
      <c r="O66" s="175"/>
      <c r="P66" s="175"/>
    </row>
    <row r="67" spans="1:16" x14ac:dyDescent="0.15">
      <c r="A67" s="175" t="s">
        <v>71</v>
      </c>
      <c r="B67" s="175" t="e">
        <f>NA()</f>
        <v>#N/A</v>
      </c>
      <c r="C67" s="175">
        <f>IF(ISNUMBER('将来負担比率（分子）の構造'!I$53), IF('将来負担比率（分子）の構造'!I$53 &lt; 0, 0, '将来負担比率（分子）の構造'!I$53), NA())</f>
        <v>1986</v>
      </c>
      <c r="D67" s="175" t="e">
        <f>NA()</f>
        <v>#N/A</v>
      </c>
      <c r="E67" s="175" t="e">
        <f>NA()</f>
        <v>#N/A</v>
      </c>
      <c r="F67" s="175">
        <f>IF(ISNUMBER('将来負担比率（分子）の構造'!J$53), IF('将来負担比率（分子）の構造'!J$53 &lt; 0, 0, '将来負担比率（分子）の構造'!J$53), NA())</f>
        <v>2612</v>
      </c>
      <c r="G67" s="175" t="e">
        <f>NA()</f>
        <v>#N/A</v>
      </c>
      <c r="H67" s="175" t="e">
        <f>NA()</f>
        <v>#N/A</v>
      </c>
      <c r="I67" s="175">
        <f>IF(ISNUMBER('将来負担比率（分子）の構造'!K$53), IF('将来負担比率（分子）の構造'!K$53 &lt; 0, 0, '将来負担比率（分子）の構造'!K$53), NA())</f>
        <v>1111</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2260</v>
      </c>
      <c r="C72" s="179">
        <f>基金残高に係る経年分析!G55</f>
        <v>2642</v>
      </c>
      <c r="D72" s="179">
        <f>基金残高に係る経年分析!H55</f>
        <v>2899</v>
      </c>
    </row>
    <row r="73" spans="1:16" x14ac:dyDescent="0.15">
      <c r="A73" s="178" t="s">
        <v>74</v>
      </c>
      <c r="B73" s="179">
        <f>基金残高に係る経年分析!F56</f>
        <v>27</v>
      </c>
      <c r="C73" s="179">
        <f>基金残高に係る経年分析!G56</f>
        <v>27</v>
      </c>
      <c r="D73" s="179">
        <f>基金残高に係る経年分析!H56</f>
        <v>74</v>
      </c>
    </row>
    <row r="74" spans="1:16" x14ac:dyDescent="0.15">
      <c r="A74" s="178" t="s">
        <v>75</v>
      </c>
      <c r="B74" s="179">
        <f>基金残高に係る経年分析!F57</f>
        <v>519</v>
      </c>
      <c r="C74" s="179">
        <f>基金残高に係る経年分析!G57</f>
        <v>803</v>
      </c>
      <c r="D74" s="179">
        <f>基金残高に係る経年分析!H57</f>
        <v>635</v>
      </c>
    </row>
  </sheetData>
  <sheetProtection algorithmName="SHA-512" hashValue="kpdzdekYmkejby0LMyOBbEAHSCG80wHN50ftMC//fZNM59NyDZir4PuWasHp/dqWiivBM/ArX0hENlHC0aQa+Q==" saltValue="8g9gJgSdCM0FKL+r3yvYE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9" t="s">
        <v>205</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206</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207</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208</v>
      </c>
      <c r="S4" s="680"/>
      <c r="T4" s="680"/>
      <c r="U4" s="680"/>
      <c r="V4" s="680"/>
      <c r="W4" s="680"/>
      <c r="X4" s="680"/>
      <c r="Y4" s="681"/>
      <c r="Z4" s="679" t="s">
        <v>209</v>
      </c>
      <c r="AA4" s="680"/>
      <c r="AB4" s="680"/>
      <c r="AC4" s="681"/>
      <c r="AD4" s="679" t="s">
        <v>210</v>
      </c>
      <c r="AE4" s="680"/>
      <c r="AF4" s="680"/>
      <c r="AG4" s="680"/>
      <c r="AH4" s="680"/>
      <c r="AI4" s="680"/>
      <c r="AJ4" s="680"/>
      <c r="AK4" s="681"/>
      <c r="AL4" s="679" t="s">
        <v>209</v>
      </c>
      <c r="AM4" s="680"/>
      <c r="AN4" s="680"/>
      <c r="AO4" s="681"/>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9" t="s">
        <v>214</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215</v>
      </c>
      <c r="C5" s="677"/>
      <c r="D5" s="677"/>
      <c r="E5" s="677"/>
      <c r="F5" s="677"/>
      <c r="G5" s="677"/>
      <c r="H5" s="677"/>
      <c r="I5" s="677"/>
      <c r="J5" s="677"/>
      <c r="K5" s="677"/>
      <c r="L5" s="677"/>
      <c r="M5" s="677"/>
      <c r="N5" s="677"/>
      <c r="O5" s="677"/>
      <c r="P5" s="677"/>
      <c r="Q5" s="678"/>
      <c r="R5" s="673">
        <v>3134261</v>
      </c>
      <c r="S5" s="674"/>
      <c r="T5" s="674"/>
      <c r="U5" s="674"/>
      <c r="V5" s="674"/>
      <c r="W5" s="674"/>
      <c r="X5" s="674"/>
      <c r="Y5" s="702"/>
      <c r="Z5" s="715">
        <v>26.9</v>
      </c>
      <c r="AA5" s="715"/>
      <c r="AB5" s="715"/>
      <c r="AC5" s="715"/>
      <c r="AD5" s="716">
        <v>2898608</v>
      </c>
      <c r="AE5" s="716"/>
      <c r="AF5" s="716"/>
      <c r="AG5" s="716"/>
      <c r="AH5" s="716"/>
      <c r="AI5" s="716"/>
      <c r="AJ5" s="716"/>
      <c r="AK5" s="716"/>
      <c r="AL5" s="703">
        <v>51.4</v>
      </c>
      <c r="AM5" s="685"/>
      <c r="AN5" s="685"/>
      <c r="AO5" s="704"/>
      <c r="AP5" s="676" t="s">
        <v>216</v>
      </c>
      <c r="AQ5" s="677"/>
      <c r="AR5" s="677"/>
      <c r="AS5" s="677"/>
      <c r="AT5" s="677"/>
      <c r="AU5" s="677"/>
      <c r="AV5" s="677"/>
      <c r="AW5" s="677"/>
      <c r="AX5" s="677"/>
      <c r="AY5" s="677"/>
      <c r="AZ5" s="677"/>
      <c r="BA5" s="677"/>
      <c r="BB5" s="677"/>
      <c r="BC5" s="677"/>
      <c r="BD5" s="677"/>
      <c r="BE5" s="677"/>
      <c r="BF5" s="678"/>
      <c r="BG5" s="621">
        <v>2892547</v>
      </c>
      <c r="BH5" s="622"/>
      <c r="BI5" s="622"/>
      <c r="BJ5" s="622"/>
      <c r="BK5" s="622"/>
      <c r="BL5" s="622"/>
      <c r="BM5" s="622"/>
      <c r="BN5" s="623"/>
      <c r="BO5" s="659">
        <v>92.3</v>
      </c>
      <c r="BP5" s="659"/>
      <c r="BQ5" s="659"/>
      <c r="BR5" s="659"/>
      <c r="BS5" s="660" t="s">
        <v>121</v>
      </c>
      <c r="BT5" s="660"/>
      <c r="BU5" s="660"/>
      <c r="BV5" s="660"/>
      <c r="BW5" s="660"/>
      <c r="BX5" s="660"/>
      <c r="BY5" s="660"/>
      <c r="BZ5" s="660"/>
      <c r="CA5" s="660"/>
      <c r="CB5" s="695"/>
      <c r="CD5" s="679" t="s">
        <v>211</v>
      </c>
      <c r="CE5" s="680"/>
      <c r="CF5" s="680"/>
      <c r="CG5" s="680"/>
      <c r="CH5" s="680"/>
      <c r="CI5" s="680"/>
      <c r="CJ5" s="680"/>
      <c r="CK5" s="680"/>
      <c r="CL5" s="680"/>
      <c r="CM5" s="680"/>
      <c r="CN5" s="680"/>
      <c r="CO5" s="680"/>
      <c r="CP5" s="680"/>
      <c r="CQ5" s="681"/>
      <c r="CR5" s="679" t="s">
        <v>217</v>
      </c>
      <c r="CS5" s="680"/>
      <c r="CT5" s="680"/>
      <c r="CU5" s="680"/>
      <c r="CV5" s="680"/>
      <c r="CW5" s="680"/>
      <c r="CX5" s="680"/>
      <c r="CY5" s="681"/>
      <c r="CZ5" s="679" t="s">
        <v>209</v>
      </c>
      <c r="DA5" s="680"/>
      <c r="DB5" s="680"/>
      <c r="DC5" s="681"/>
      <c r="DD5" s="679" t="s">
        <v>218</v>
      </c>
      <c r="DE5" s="680"/>
      <c r="DF5" s="680"/>
      <c r="DG5" s="680"/>
      <c r="DH5" s="680"/>
      <c r="DI5" s="680"/>
      <c r="DJ5" s="680"/>
      <c r="DK5" s="680"/>
      <c r="DL5" s="680"/>
      <c r="DM5" s="680"/>
      <c r="DN5" s="680"/>
      <c r="DO5" s="680"/>
      <c r="DP5" s="681"/>
      <c r="DQ5" s="679" t="s">
        <v>219</v>
      </c>
      <c r="DR5" s="680"/>
      <c r="DS5" s="680"/>
      <c r="DT5" s="680"/>
      <c r="DU5" s="680"/>
      <c r="DV5" s="680"/>
      <c r="DW5" s="680"/>
      <c r="DX5" s="680"/>
      <c r="DY5" s="680"/>
      <c r="DZ5" s="680"/>
      <c r="EA5" s="680"/>
      <c r="EB5" s="680"/>
      <c r="EC5" s="681"/>
    </row>
    <row r="6" spans="2:143" ht="11.25" customHeight="1" x14ac:dyDescent="0.15">
      <c r="B6" s="618" t="s">
        <v>220</v>
      </c>
      <c r="C6" s="619"/>
      <c r="D6" s="619"/>
      <c r="E6" s="619"/>
      <c r="F6" s="619"/>
      <c r="G6" s="619"/>
      <c r="H6" s="619"/>
      <c r="I6" s="619"/>
      <c r="J6" s="619"/>
      <c r="K6" s="619"/>
      <c r="L6" s="619"/>
      <c r="M6" s="619"/>
      <c r="N6" s="619"/>
      <c r="O6" s="619"/>
      <c r="P6" s="619"/>
      <c r="Q6" s="620"/>
      <c r="R6" s="621">
        <v>84142</v>
      </c>
      <c r="S6" s="622"/>
      <c r="T6" s="622"/>
      <c r="U6" s="622"/>
      <c r="V6" s="622"/>
      <c r="W6" s="622"/>
      <c r="X6" s="622"/>
      <c r="Y6" s="623"/>
      <c r="Z6" s="659">
        <v>0.7</v>
      </c>
      <c r="AA6" s="659"/>
      <c r="AB6" s="659"/>
      <c r="AC6" s="659"/>
      <c r="AD6" s="660">
        <v>84142</v>
      </c>
      <c r="AE6" s="660"/>
      <c r="AF6" s="660"/>
      <c r="AG6" s="660"/>
      <c r="AH6" s="660"/>
      <c r="AI6" s="660"/>
      <c r="AJ6" s="660"/>
      <c r="AK6" s="660"/>
      <c r="AL6" s="624">
        <v>1.5</v>
      </c>
      <c r="AM6" s="625"/>
      <c r="AN6" s="625"/>
      <c r="AO6" s="661"/>
      <c r="AP6" s="618" t="s">
        <v>221</v>
      </c>
      <c r="AQ6" s="619"/>
      <c r="AR6" s="619"/>
      <c r="AS6" s="619"/>
      <c r="AT6" s="619"/>
      <c r="AU6" s="619"/>
      <c r="AV6" s="619"/>
      <c r="AW6" s="619"/>
      <c r="AX6" s="619"/>
      <c r="AY6" s="619"/>
      <c r="AZ6" s="619"/>
      <c r="BA6" s="619"/>
      <c r="BB6" s="619"/>
      <c r="BC6" s="619"/>
      <c r="BD6" s="619"/>
      <c r="BE6" s="619"/>
      <c r="BF6" s="620"/>
      <c r="BG6" s="621">
        <v>2892547</v>
      </c>
      <c r="BH6" s="622"/>
      <c r="BI6" s="622"/>
      <c r="BJ6" s="622"/>
      <c r="BK6" s="622"/>
      <c r="BL6" s="622"/>
      <c r="BM6" s="622"/>
      <c r="BN6" s="623"/>
      <c r="BO6" s="659">
        <v>92.3</v>
      </c>
      <c r="BP6" s="659"/>
      <c r="BQ6" s="659"/>
      <c r="BR6" s="659"/>
      <c r="BS6" s="660" t="s">
        <v>121</v>
      </c>
      <c r="BT6" s="660"/>
      <c r="BU6" s="660"/>
      <c r="BV6" s="660"/>
      <c r="BW6" s="660"/>
      <c r="BX6" s="660"/>
      <c r="BY6" s="660"/>
      <c r="BZ6" s="660"/>
      <c r="CA6" s="660"/>
      <c r="CB6" s="695"/>
      <c r="CD6" s="676" t="s">
        <v>222</v>
      </c>
      <c r="CE6" s="677"/>
      <c r="CF6" s="677"/>
      <c r="CG6" s="677"/>
      <c r="CH6" s="677"/>
      <c r="CI6" s="677"/>
      <c r="CJ6" s="677"/>
      <c r="CK6" s="677"/>
      <c r="CL6" s="677"/>
      <c r="CM6" s="677"/>
      <c r="CN6" s="677"/>
      <c r="CO6" s="677"/>
      <c r="CP6" s="677"/>
      <c r="CQ6" s="678"/>
      <c r="CR6" s="621">
        <v>108912</v>
      </c>
      <c r="CS6" s="622"/>
      <c r="CT6" s="622"/>
      <c r="CU6" s="622"/>
      <c r="CV6" s="622"/>
      <c r="CW6" s="622"/>
      <c r="CX6" s="622"/>
      <c r="CY6" s="623"/>
      <c r="CZ6" s="703">
        <v>1</v>
      </c>
      <c r="DA6" s="685"/>
      <c r="DB6" s="685"/>
      <c r="DC6" s="705"/>
      <c r="DD6" s="627" t="s">
        <v>121</v>
      </c>
      <c r="DE6" s="622"/>
      <c r="DF6" s="622"/>
      <c r="DG6" s="622"/>
      <c r="DH6" s="622"/>
      <c r="DI6" s="622"/>
      <c r="DJ6" s="622"/>
      <c r="DK6" s="622"/>
      <c r="DL6" s="622"/>
      <c r="DM6" s="622"/>
      <c r="DN6" s="622"/>
      <c r="DO6" s="622"/>
      <c r="DP6" s="623"/>
      <c r="DQ6" s="627">
        <v>108912</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741</v>
      </c>
      <c r="S7" s="622"/>
      <c r="T7" s="622"/>
      <c r="U7" s="622"/>
      <c r="V7" s="622"/>
      <c r="W7" s="622"/>
      <c r="X7" s="622"/>
      <c r="Y7" s="623"/>
      <c r="Z7" s="659">
        <v>0</v>
      </c>
      <c r="AA7" s="659"/>
      <c r="AB7" s="659"/>
      <c r="AC7" s="659"/>
      <c r="AD7" s="660">
        <v>741</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1325718</v>
      </c>
      <c r="BH7" s="622"/>
      <c r="BI7" s="622"/>
      <c r="BJ7" s="622"/>
      <c r="BK7" s="622"/>
      <c r="BL7" s="622"/>
      <c r="BM7" s="622"/>
      <c r="BN7" s="623"/>
      <c r="BO7" s="659">
        <v>42.3</v>
      </c>
      <c r="BP7" s="659"/>
      <c r="BQ7" s="659"/>
      <c r="BR7" s="659"/>
      <c r="BS7" s="660" t="s">
        <v>121</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2238333</v>
      </c>
      <c r="CS7" s="622"/>
      <c r="CT7" s="622"/>
      <c r="CU7" s="622"/>
      <c r="CV7" s="622"/>
      <c r="CW7" s="622"/>
      <c r="CX7" s="622"/>
      <c r="CY7" s="623"/>
      <c r="CZ7" s="659">
        <v>20.3</v>
      </c>
      <c r="DA7" s="659"/>
      <c r="DB7" s="659"/>
      <c r="DC7" s="659"/>
      <c r="DD7" s="627">
        <v>8321</v>
      </c>
      <c r="DE7" s="622"/>
      <c r="DF7" s="622"/>
      <c r="DG7" s="622"/>
      <c r="DH7" s="622"/>
      <c r="DI7" s="622"/>
      <c r="DJ7" s="622"/>
      <c r="DK7" s="622"/>
      <c r="DL7" s="622"/>
      <c r="DM7" s="622"/>
      <c r="DN7" s="622"/>
      <c r="DO7" s="622"/>
      <c r="DP7" s="623"/>
      <c r="DQ7" s="627">
        <v>2125296</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11340</v>
      </c>
      <c r="S8" s="622"/>
      <c r="T8" s="622"/>
      <c r="U8" s="622"/>
      <c r="V8" s="622"/>
      <c r="W8" s="622"/>
      <c r="X8" s="622"/>
      <c r="Y8" s="623"/>
      <c r="Z8" s="659">
        <v>0.1</v>
      </c>
      <c r="AA8" s="659"/>
      <c r="AB8" s="659"/>
      <c r="AC8" s="659"/>
      <c r="AD8" s="660">
        <v>11340</v>
      </c>
      <c r="AE8" s="660"/>
      <c r="AF8" s="660"/>
      <c r="AG8" s="660"/>
      <c r="AH8" s="660"/>
      <c r="AI8" s="660"/>
      <c r="AJ8" s="660"/>
      <c r="AK8" s="660"/>
      <c r="AL8" s="624">
        <v>0.2</v>
      </c>
      <c r="AM8" s="625"/>
      <c r="AN8" s="625"/>
      <c r="AO8" s="661"/>
      <c r="AP8" s="618" t="s">
        <v>227</v>
      </c>
      <c r="AQ8" s="619"/>
      <c r="AR8" s="619"/>
      <c r="AS8" s="619"/>
      <c r="AT8" s="619"/>
      <c r="AU8" s="619"/>
      <c r="AV8" s="619"/>
      <c r="AW8" s="619"/>
      <c r="AX8" s="619"/>
      <c r="AY8" s="619"/>
      <c r="AZ8" s="619"/>
      <c r="BA8" s="619"/>
      <c r="BB8" s="619"/>
      <c r="BC8" s="619"/>
      <c r="BD8" s="619"/>
      <c r="BE8" s="619"/>
      <c r="BF8" s="620"/>
      <c r="BG8" s="621">
        <v>42961</v>
      </c>
      <c r="BH8" s="622"/>
      <c r="BI8" s="622"/>
      <c r="BJ8" s="622"/>
      <c r="BK8" s="622"/>
      <c r="BL8" s="622"/>
      <c r="BM8" s="622"/>
      <c r="BN8" s="623"/>
      <c r="BO8" s="659">
        <v>1.4</v>
      </c>
      <c r="BP8" s="659"/>
      <c r="BQ8" s="659"/>
      <c r="BR8" s="659"/>
      <c r="BS8" s="660" t="s">
        <v>121</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3417656</v>
      </c>
      <c r="CS8" s="622"/>
      <c r="CT8" s="622"/>
      <c r="CU8" s="622"/>
      <c r="CV8" s="622"/>
      <c r="CW8" s="622"/>
      <c r="CX8" s="622"/>
      <c r="CY8" s="623"/>
      <c r="CZ8" s="659">
        <v>31</v>
      </c>
      <c r="DA8" s="659"/>
      <c r="DB8" s="659"/>
      <c r="DC8" s="659"/>
      <c r="DD8" s="627">
        <v>2592</v>
      </c>
      <c r="DE8" s="622"/>
      <c r="DF8" s="622"/>
      <c r="DG8" s="622"/>
      <c r="DH8" s="622"/>
      <c r="DI8" s="622"/>
      <c r="DJ8" s="622"/>
      <c r="DK8" s="622"/>
      <c r="DL8" s="622"/>
      <c r="DM8" s="622"/>
      <c r="DN8" s="622"/>
      <c r="DO8" s="622"/>
      <c r="DP8" s="623"/>
      <c r="DQ8" s="627">
        <v>1868507</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13150</v>
      </c>
      <c r="S9" s="622"/>
      <c r="T9" s="622"/>
      <c r="U9" s="622"/>
      <c r="V9" s="622"/>
      <c r="W9" s="622"/>
      <c r="X9" s="622"/>
      <c r="Y9" s="623"/>
      <c r="Z9" s="659">
        <v>0.1</v>
      </c>
      <c r="AA9" s="659"/>
      <c r="AB9" s="659"/>
      <c r="AC9" s="659"/>
      <c r="AD9" s="660">
        <v>13150</v>
      </c>
      <c r="AE9" s="660"/>
      <c r="AF9" s="660"/>
      <c r="AG9" s="660"/>
      <c r="AH9" s="660"/>
      <c r="AI9" s="660"/>
      <c r="AJ9" s="660"/>
      <c r="AK9" s="660"/>
      <c r="AL9" s="624">
        <v>0.2</v>
      </c>
      <c r="AM9" s="625"/>
      <c r="AN9" s="625"/>
      <c r="AO9" s="661"/>
      <c r="AP9" s="618" t="s">
        <v>230</v>
      </c>
      <c r="AQ9" s="619"/>
      <c r="AR9" s="619"/>
      <c r="AS9" s="619"/>
      <c r="AT9" s="619"/>
      <c r="AU9" s="619"/>
      <c r="AV9" s="619"/>
      <c r="AW9" s="619"/>
      <c r="AX9" s="619"/>
      <c r="AY9" s="619"/>
      <c r="AZ9" s="619"/>
      <c r="BA9" s="619"/>
      <c r="BB9" s="619"/>
      <c r="BC9" s="619"/>
      <c r="BD9" s="619"/>
      <c r="BE9" s="619"/>
      <c r="BF9" s="620"/>
      <c r="BG9" s="621">
        <v>1129401</v>
      </c>
      <c r="BH9" s="622"/>
      <c r="BI9" s="622"/>
      <c r="BJ9" s="622"/>
      <c r="BK9" s="622"/>
      <c r="BL9" s="622"/>
      <c r="BM9" s="622"/>
      <c r="BN9" s="623"/>
      <c r="BO9" s="659">
        <v>36</v>
      </c>
      <c r="BP9" s="659"/>
      <c r="BQ9" s="659"/>
      <c r="BR9" s="659"/>
      <c r="BS9" s="660" t="s">
        <v>121</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1282671</v>
      </c>
      <c r="CS9" s="622"/>
      <c r="CT9" s="622"/>
      <c r="CU9" s="622"/>
      <c r="CV9" s="622"/>
      <c r="CW9" s="622"/>
      <c r="CX9" s="622"/>
      <c r="CY9" s="623"/>
      <c r="CZ9" s="659">
        <v>11.6</v>
      </c>
      <c r="DA9" s="659"/>
      <c r="DB9" s="659"/>
      <c r="DC9" s="659"/>
      <c r="DD9" s="627">
        <v>3221</v>
      </c>
      <c r="DE9" s="622"/>
      <c r="DF9" s="622"/>
      <c r="DG9" s="622"/>
      <c r="DH9" s="622"/>
      <c r="DI9" s="622"/>
      <c r="DJ9" s="622"/>
      <c r="DK9" s="622"/>
      <c r="DL9" s="622"/>
      <c r="DM9" s="622"/>
      <c r="DN9" s="622"/>
      <c r="DO9" s="622"/>
      <c r="DP9" s="623"/>
      <c r="DQ9" s="627">
        <v>1162595</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121</v>
      </c>
      <c r="S10" s="622"/>
      <c r="T10" s="622"/>
      <c r="U10" s="622"/>
      <c r="V10" s="622"/>
      <c r="W10" s="622"/>
      <c r="X10" s="622"/>
      <c r="Y10" s="623"/>
      <c r="Z10" s="659" t="s">
        <v>121</v>
      </c>
      <c r="AA10" s="659"/>
      <c r="AB10" s="659"/>
      <c r="AC10" s="659"/>
      <c r="AD10" s="660" t="s">
        <v>121</v>
      </c>
      <c r="AE10" s="660"/>
      <c r="AF10" s="660"/>
      <c r="AG10" s="660"/>
      <c r="AH10" s="660"/>
      <c r="AI10" s="660"/>
      <c r="AJ10" s="660"/>
      <c r="AK10" s="660"/>
      <c r="AL10" s="624" t="s">
        <v>121</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76942</v>
      </c>
      <c r="BH10" s="622"/>
      <c r="BI10" s="622"/>
      <c r="BJ10" s="622"/>
      <c r="BK10" s="622"/>
      <c r="BL10" s="622"/>
      <c r="BM10" s="622"/>
      <c r="BN10" s="623"/>
      <c r="BO10" s="659">
        <v>2.5</v>
      </c>
      <c r="BP10" s="659"/>
      <c r="BQ10" s="659"/>
      <c r="BR10" s="659"/>
      <c r="BS10" s="660" t="s">
        <v>121</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15117</v>
      </c>
      <c r="CS10" s="622"/>
      <c r="CT10" s="622"/>
      <c r="CU10" s="622"/>
      <c r="CV10" s="622"/>
      <c r="CW10" s="622"/>
      <c r="CX10" s="622"/>
      <c r="CY10" s="623"/>
      <c r="CZ10" s="659">
        <v>0.1</v>
      </c>
      <c r="DA10" s="659"/>
      <c r="DB10" s="659"/>
      <c r="DC10" s="659"/>
      <c r="DD10" s="627" t="s">
        <v>121</v>
      </c>
      <c r="DE10" s="622"/>
      <c r="DF10" s="622"/>
      <c r="DG10" s="622"/>
      <c r="DH10" s="622"/>
      <c r="DI10" s="622"/>
      <c r="DJ10" s="622"/>
      <c r="DK10" s="622"/>
      <c r="DL10" s="622"/>
      <c r="DM10" s="622"/>
      <c r="DN10" s="622"/>
      <c r="DO10" s="622"/>
      <c r="DP10" s="623"/>
      <c r="DQ10" s="627">
        <v>15117</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590883</v>
      </c>
      <c r="S11" s="622"/>
      <c r="T11" s="622"/>
      <c r="U11" s="622"/>
      <c r="V11" s="622"/>
      <c r="W11" s="622"/>
      <c r="X11" s="622"/>
      <c r="Y11" s="623"/>
      <c r="Z11" s="624">
        <v>5.0999999999999996</v>
      </c>
      <c r="AA11" s="625"/>
      <c r="AB11" s="625"/>
      <c r="AC11" s="626"/>
      <c r="AD11" s="627">
        <v>590883</v>
      </c>
      <c r="AE11" s="622"/>
      <c r="AF11" s="622"/>
      <c r="AG11" s="622"/>
      <c r="AH11" s="622"/>
      <c r="AI11" s="622"/>
      <c r="AJ11" s="622"/>
      <c r="AK11" s="623"/>
      <c r="AL11" s="624">
        <v>10.5</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76414</v>
      </c>
      <c r="BH11" s="622"/>
      <c r="BI11" s="622"/>
      <c r="BJ11" s="622"/>
      <c r="BK11" s="622"/>
      <c r="BL11" s="622"/>
      <c r="BM11" s="622"/>
      <c r="BN11" s="623"/>
      <c r="BO11" s="659">
        <v>2.4</v>
      </c>
      <c r="BP11" s="659"/>
      <c r="BQ11" s="659"/>
      <c r="BR11" s="659"/>
      <c r="BS11" s="660" t="s">
        <v>121</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163635</v>
      </c>
      <c r="CS11" s="622"/>
      <c r="CT11" s="622"/>
      <c r="CU11" s="622"/>
      <c r="CV11" s="622"/>
      <c r="CW11" s="622"/>
      <c r="CX11" s="622"/>
      <c r="CY11" s="623"/>
      <c r="CZ11" s="659">
        <v>1.5</v>
      </c>
      <c r="DA11" s="659"/>
      <c r="DB11" s="659"/>
      <c r="DC11" s="659"/>
      <c r="DD11" s="627">
        <v>27508</v>
      </c>
      <c r="DE11" s="622"/>
      <c r="DF11" s="622"/>
      <c r="DG11" s="622"/>
      <c r="DH11" s="622"/>
      <c r="DI11" s="622"/>
      <c r="DJ11" s="622"/>
      <c r="DK11" s="622"/>
      <c r="DL11" s="622"/>
      <c r="DM11" s="622"/>
      <c r="DN11" s="622"/>
      <c r="DO11" s="622"/>
      <c r="DP11" s="623"/>
      <c r="DQ11" s="627">
        <v>118939</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5363</v>
      </c>
      <c r="S12" s="622"/>
      <c r="T12" s="622"/>
      <c r="U12" s="622"/>
      <c r="V12" s="622"/>
      <c r="W12" s="622"/>
      <c r="X12" s="622"/>
      <c r="Y12" s="623"/>
      <c r="Z12" s="659">
        <v>0</v>
      </c>
      <c r="AA12" s="659"/>
      <c r="AB12" s="659"/>
      <c r="AC12" s="659"/>
      <c r="AD12" s="660">
        <v>5363</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1259309</v>
      </c>
      <c r="BH12" s="622"/>
      <c r="BI12" s="622"/>
      <c r="BJ12" s="622"/>
      <c r="BK12" s="622"/>
      <c r="BL12" s="622"/>
      <c r="BM12" s="622"/>
      <c r="BN12" s="623"/>
      <c r="BO12" s="659">
        <v>40.200000000000003</v>
      </c>
      <c r="BP12" s="659"/>
      <c r="BQ12" s="659"/>
      <c r="BR12" s="659"/>
      <c r="BS12" s="660" t="s">
        <v>121</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353268</v>
      </c>
      <c r="CS12" s="622"/>
      <c r="CT12" s="622"/>
      <c r="CU12" s="622"/>
      <c r="CV12" s="622"/>
      <c r="CW12" s="622"/>
      <c r="CX12" s="622"/>
      <c r="CY12" s="623"/>
      <c r="CZ12" s="659">
        <v>3.2</v>
      </c>
      <c r="DA12" s="659"/>
      <c r="DB12" s="659"/>
      <c r="DC12" s="659"/>
      <c r="DD12" s="627" t="s">
        <v>121</v>
      </c>
      <c r="DE12" s="622"/>
      <c r="DF12" s="622"/>
      <c r="DG12" s="622"/>
      <c r="DH12" s="622"/>
      <c r="DI12" s="622"/>
      <c r="DJ12" s="622"/>
      <c r="DK12" s="622"/>
      <c r="DL12" s="622"/>
      <c r="DM12" s="622"/>
      <c r="DN12" s="622"/>
      <c r="DO12" s="622"/>
      <c r="DP12" s="623"/>
      <c r="DQ12" s="627">
        <v>307288</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121</v>
      </c>
      <c r="S13" s="622"/>
      <c r="T13" s="622"/>
      <c r="U13" s="622"/>
      <c r="V13" s="622"/>
      <c r="W13" s="622"/>
      <c r="X13" s="622"/>
      <c r="Y13" s="623"/>
      <c r="Z13" s="659" t="s">
        <v>121</v>
      </c>
      <c r="AA13" s="659"/>
      <c r="AB13" s="659"/>
      <c r="AC13" s="659"/>
      <c r="AD13" s="660" t="s">
        <v>121</v>
      </c>
      <c r="AE13" s="660"/>
      <c r="AF13" s="660"/>
      <c r="AG13" s="660"/>
      <c r="AH13" s="660"/>
      <c r="AI13" s="660"/>
      <c r="AJ13" s="660"/>
      <c r="AK13" s="660"/>
      <c r="AL13" s="624" t="s">
        <v>121</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1257448</v>
      </c>
      <c r="BH13" s="622"/>
      <c r="BI13" s="622"/>
      <c r="BJ13" s="622"/>
      <c r="BK13" s="622"/>
      <c r="BL13" s="622"/>
      <c r="BM13" s="622"/>
      <c r="BN13" s="623"/>
      <c r="BO13" s="659">
        <v>40.1</v>
      </c>
      <c r="BP13" s="659"/>
      <c r="BQ13" s="659"/>
      <c r="BR13" s="659"/>
      <c r="BS13" s="660" t="s">
        <v>121</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1215054</v>
      </c>
      <c r="CS13" s="622"/>
      <c r="CT13" s="622"/>
      <c r="CU13" s="622"/>
      <c r="CV13" s="622"/>
      <c r="CW13" s="622"/>
      <c r="CX13" s="622"/>
      <c r="CY13" s="623"/>
      <c r="CZ13" s="659">
        <v>11</v>
      </c>
      <c r="DA13" s="659"/>
      <c r="DB13" s="659"/>
      <c r="DC13" s="659"/>
      <c r="DD13" s="627">
        <v>369597</v>
      </c>
      <c r="DE13" s="622"/>
      <c r="DF13" s="622"/>
      <c r="DG13" s="622"/>
      <c r="DH13" s="622"/>
      <c r="DI13" s="622"/>
      <c r="DJ13" s="622"/>
      <c r="DK13" s="622"/>
      <c r="DL13" s="622"/>
      <c r="DM13" s="622"/>
      <c r="DN13" s="622"/>
      <c r="DO13" s="622"/>
      <c r="DP13" s="623"/>
      <c r="DQ13" s="627">
        <v>974468</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v>943</v>
      </c>
      <c r="S14" s="622"/>
      <c r="T14" s="622"/>
      <c r="U14" s="622"/>
      <c r="V14" s="622"/>
      <c r="W14" s="622"/>
      <c r="X14" s="622"/>
      <c r="Y14" s="623"/>
      <c r="Z14" s="659">
        <v>0</v>
      </c>
      <c r="AA14" s="659"/>
      <c r="AB14" s="659"/>
      <c r="AC14" s="659"/>
      <c r="AD14" s="660">
        <v>943</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81693</v>
      </c>
      <c r="BH14" s="622"/>
      <c r="BI14" s="622"/>
      <c r="BJ14" s="622"/>
      <c r="BK14" s="622"/>
      <c r="BL14" s="622"/>
      <c r="BM14" s="622"/>
      <c r="BN14" s="623"/>
      <c r="BO14" s="659">
        <v>2.6</v>
      </c>
      <c r="BP14" s="659"/>
      <c r="BQ14" s="659"/>
      <c r="BR14" s="659"/>
      <c r="BS14" s="660" t="s">
        <v>121</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315863</v>
      </c>
      <c r="CS14" s="622"/>
      <c r="CT14" s="622"/>
      <c r="CU14" s="622"/>
      <c r="CV14" s="622"/>
      <c r="CW14" s="622"/>
      <c r="CX14" s="622"/>
      <c r="CY14" s="623"/>
      <c r="CZ14" s="659">
        <v>2.9</v>
      </c>
      <c r="DA14" s="659"/>
      <c r="DB14" s="659"/>
      <c r="DC14" s="659"/>
      <c r="DD14" s="627">
        <v>11182</v>
      </c>
      <c r="DE14" s="622"/>
      <c r="DF14" s="622"/>
      <c r="DG14" s="622"/>
      <c r="DH14" s="622"/>
      <c r="DI14" s="622"/>
      <c r="DJ14" s="622"/>
      <c r="DK14" s="622"/>
      <c r="DL14" s="622"/>
      <c r="DM14" s="622"/>
      <c r="DN14" s="622"/>
      <c r="DO14" s="622"/>
      <c r="DP14" s="623"/>
      <c r="DQ14" s="627">
        <v>308782</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t="s">
        <v>121</v>
      </c>
      <c r="S15" s="622"/>
      <c r="T15" s="622"/>
      <c r="U15" s="622"/>
      <c r="V15" s="622"/>
      <c r="W15" s="622"/>
      <c r="X15" s="622"/>
      <c r="Y15" s="623"/>
      <c r="Z15" s="659" t="s">
        <v>121</v>
      </c>
      <c r="AA15" s="659"/>
      <c r="AB15" s="659"/>
      <c r="AC15" s="659"/>
      <c r="AD15" s="660" t="s">
        <v>121</v>
      </c>
      <c r="AE15" s="660"/>
      <c r="AF15" s="660"/>
      <c r="AG15" s="660"/>
      <c r="AH15" s="660"/>
      <c r="AI15" s="660"/>
      <c r="AJ15" s="660"/>
      <c r="AK15" s="660"/>
      <c r="AL15" s="624" t="s">
        <v>121</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225827</v>
      </c>
      <c r="BH15" s="622"/>
      <c r="BI15" s="622"/>
      <c r="BJ15" s="622"/>
      <c r="BK15" s="622"/>
      <c r="BL15" s="622"/>
      <c r="BM15" s="622"/>
      <c r="BN15" s="623"/>
      <c r="BO15" s="659">
        <v>7.2</v>
      </c>
      <c r="BP15" s="659"/>
      <c r="BQ15" s="659"/>
      <c r="BR15" s="659"/>
      <c r="BS15" s="660" t="s">
        <v>121</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1282764</v>
      </c>
      <c r="CS15" s="622"/>
      <c r="CT15" s="622"/>
      <c r="CU15" s="622"/>
      <c r="CV15" s="622"/>
      <c r="CW15" s="622"/>
      <c r="CX15" s="622"/>
      <c r="CY15" s="623"/>
      <c r="CZ15" s="659">
        <v>11.6</v>
      </c>
      <c r="DA15" s="659"/>
      <c r="DB15" s="659"/>
      <c r="DC15" s="659"/>
      <c r="DD15" s="627">
        <v>148661</v>
      </c>
      <c r="DE15" s="622"/>
      <c r="DF15" s="622"/>
      <c r="DG15" s="622"/>
      <c r="DH15" s="622"/>
      <c r="DI15" s="622"/>
      <c r="DJ15" s="622"/>
      <c r="DK15" s="622"/>
      <c r="DL15" s="622"/>
      <c r="DM15" s="622"/>
      <c r="DN15" s="622"/>
      <c r="DO15" s="622"/>
      <c r="DP15" s="623"/>
      <c r="DQ15" s="627">
        <v>982879</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9664</v>
      </c>
      <c r="S16" s="622"/>
      <c r="T16" s="622"/>
      <c r="U16" s="622"/>
      <c r="V16" s="622"/>
      <c r="W16" s="622"/>
      <c r="X16" s="622"/>
      <c r="Y16" s="623"/>
      <c r="Z16" s="659">
        <v>0.1</v>
      </c>
      <c r="AA16" s="659"/>
      <c r="AB16" s="659"/>
      <c r="AC16" s="659"/>
      <c r="AD16" s="660">
        <v>9664</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121</v>
      </c>
      <c r="BH16" s="622"/>
      <c r="BI16" s="622"/>
      <c r="BJ16" s="622"/>
      <c r="BK16" s="622"/>
      <c r="BL16" s="622"/>
      <c r="BM16" s="622"/>
      <c r="BN16" s="623"/>
      <c r="BO16" s="659" t="s">
        <v>121</v>
      </c>
      <c r="BP16" s="659"/>
      <c r="BQ16" s="659"/>
      <c r="BR16" s="659"/>
      <c r="BS16" s="660" t="s">
        <v>121</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264</v>
      </c>
      <c r="CS16" s="622"/>
      <c r="CT16" s="622"/>
      <c r="CU16" s="622"/>
      <c r="CV16" s="622"/>
      <c r="CW16" s="622"/>
      <c r="CX16" s="622"/>
      <c r="CY16" s="623"/>
      <c r="CZ16" s="659">
        <v>0</v>
      </c>
      <c r="DA16" s="659"/>
      <c r="DB16" s="659"/>
      <c r="DC16" s="659"/>
      <c r="DD16" s="627" t="s">
        <v>121</v>
      </c>
      <c r="DE16" s="622"/>
      <c r="DF16" s="622"/>
      <c r="DG16" s="622"/>
      <c r="DH16" s="622"/>
      <c r="DI16" s="622"/>
      <c r="DJ16" s="622"/>
      <c r="DK16" s="622"/>
      <c r="DL16" s="622"/>
      <c r="DM16" s="622"/>
      <c r="DN16" s="622"/>
      <c r="DO16" s="622"/>
      <c r="DP16" s="623"/>
      <c r="DQ16" s="627">
        <v>264</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59726</v>
      </c>
      <c r="S17" s="622"/>
      <c r="T17" s="622"/>
      <c r="U17" s="622"/>
      <c r="V17" s="622"/>
      <c r="W17" s="622"/>
      <c r="X17" s="622"/>
      <c r="Y17" s="623"/>
      <c r="Z17" s="659">
        <v>0.5</v>
      </c>
      <c r="AA17" s="659"/>
      <c r="AB17" s="659"/>
      <c r="AC17" s="659"/>
      <c r="AD17" s="660">
        <v>59726</v>
      </c>
      <c r="AE17" s="660"/>
      <c r="AF17" s="660"/>
      <c r="AG17" s="660"/>
      <c r="AH17" s="660"/>
      <c r="AI17" s="660"/>
      <c r="AJ17" s="660"/>
      <c r="AK17" s="660"/>
      <c r="AL17" s="624">
        <v>1.1000000000000001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121</v>
      </c>
      <c r="BH17" s="622"/>
      <c r="BI17" s="622"/>
      <c r="BJ17" s="622"/>
      <c r="BK17" s="622"/>
      <c r="BL17" s="622"/>
      <c r="BM17" s="622"/>
      <c r="BN17" s="623"/>
      <c r="BO17" s="659" t="s">
        <v>121</v>
      </c>
      <c r="BP17" s="659"/>
      <c r="BQ17" s="659"/>
      <c r="BR17" s="659"/>
      <c r="BS17" s="660" t="s">
        <v>121</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636140</v>
      </c>
      <c r="CS17" s="622"/>
      <c r="CT17" s="622"/>
      <c r="CU17" s="622"/>
      <c r="CV17" s="622"/>
      <c r="CW17" s="622"/>
      <c r="CX17" s="622"/>
      <c r="CY17" s="623"/>
      <c r="CZ17" s="659">
        <v>5.8</v>
      </c>
      <c r="DA17" s="659"/>
      <c r="DB17" s="659"/>
      <c r="DC17" s="659"/>
      <c r="DD17" s="627" t="s">
        <v>121</v>
      </c>
      <c r="DE17" s="622"/>
      <c r="DF17" s="622"/>
      <c r="DG17" s="622"/>
      <c r="DH17" s="622"/>
      <c r="DI17" s="622"/>
      <c r="DJ17" s="622"/>
      <c r="DK17" s="622"/>
      <c r="DL17" s="622"/>
      <c r="DM17" s="622"/>
      <c r="DN17" s="622"/>
      <c r="DO17" s="622"/>
      <c r="DP17" s="623"/>
      <c r="DQ17" s="627">
        <v>632940</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33043</v>
      </c>
      <c r="S18" s="622"/>
      <c r="T18" s="622"/>
      <c r="U18" s="622"/>
      <c r="V18" s="622"/>
      <c r="W18" s="622"/>
      <c r="X18" s="622"/>
      <c r="Y18" s="623"/>
      <c r="Z18" s="659">
        <v>0.3</v>
      </c>
      <c r="AA18" s="659"/>
      <c r="AB18" s="659"/>
      <c r="AC18" s="659"/>
      <c r="AD18" s="660">
        <v>33043</v>
      </c>
      <c r="AE18" s="660"/>
      <c r="AF18" s="660"/>
      <c r="AG18" s="660"/>
      <c r="AH18" s="660"/>
      <c r="AI18" s="660"/>
      <c r="AJ18" s="660"/>
      <c r="AK18" s="660"/>
      <c r="AL18" s="624">
        <v>0.6</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121</v>
      </c>
      <c r="BH18" s="622"/>
      <c r="BI18" s="622"/>
      <c r="BJ18" s="622"/>
      <c r="BK18" s="622"/>
      <c r="BL18" s="622"/>
      <c r="BM18" s="622"/>
      <c r="BN18" s="623"/>
      <c r="BO18" s="659" t="s">
        <v>121</v>
      </c>
      <c r="BP18" s="659"/>
      <c r="BQ18" s="659"/>
      <c r="BR18" s="659"/>
      <c r="BS18" s="660" t="s">
        <v>121</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121</v>
      </c>
      <c r="CS18" s="622"/>
      <c r="CT18" s="622"/>
      <c r="CU18" s="622"/>
      <c r="CV18" s="622"/>
      <c r="CW18" s="622"/>
      <c r="CX18" s="622"/>
      <c r="CY18" s="623"/>
      <c r="CZ18" s="659" t="s">
        <v>121</v>
      </c>
      <c r="DA18" s="659"/>
      <c r="DB18" s="659"/>
      <c r="DC18" s="659"/>
      <c r="DD18" s="627" t="s">
        <v>121</v>
      </c>
      <c r="DE18" s="622"/>
      <c r="DF18" s="622"/>
      <c r="DG18" s="622"/>
      <c r="DH18" s="622"/>
      <c r="DI18" s="622"/>
      <c r="DJ18" s="622"/>
      <c r="DK18" s="622"/>
      <c r="DL18" s="622"/>
      <c r="DM18" s="622"/>
      <c r="DN18" s="622"/>
      <c r="DO18" s="622"/>
      <c r="DP18" s="623"/>
      <c r="DQ18" s="627" t="s">
        <v>121</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33043</v>
      </c>
      <c r="S19" s="622"/>
      <c r="T19" s="622"/>
      <c r="U19" s="622"/>
      <c r="V19" s="622"/>
      <c r="W19" s="622"/>
      <c r="X19" s="622"/>
      <c r="Y19" s="623"/>
      <c r="Z19" s="659">
        <v>0.3</v>
      </c>
      <c r="AA19" s="659"/>
      <c r="AB19" s="659"/>
      <c r="AC19" s="659"/>
      <c r="AD19" s="660">
        <v>33043</v>
      </c>
      <c r="AE19" s="660"/>
      <c r="AF19" s="660"/>
      <c r="AG19" s="660"/>
      <c r="AH19" s="660"/>
      <c r="AI19" s="660"/>
      <c r="AJ19" s="660"/>
      <c r="AK19" s="660"/>
      <c r="AL19" s="624">
        <v>0.6</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241714</v>
      </c>
      <c r="BH19" s="622"/>
      <c r="BI19" s="622"/>
      <c r="BJ19" s="622"/>
      <c r="BK19" s="622"/>
      <c r="BL19" s="622"/>
      <c r="BM19" s="622"/>
      <c r="BN19" s="623"/>
      <c r="BO19" s="659">
        <v>7.7</v>
      </c>
      <c r="BP19" s="659"/>
      <c r="BQ19" s="659"/>
      <c r="BR19" s="659"/>
      <c r="BS19" s="660" t="s">
        <v>121</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121</v>
      </c>
      <c r="CS19" s="622"/>
      <c r="CT19" s="622"/>
      <c r="CU19" s="622"/>
      <c r="CV19" s="622"/>
      <c r="CW19" s="622"/>
      <c r="CX19" s="622"/>
      <c r="CY19" s="623"/>
      <c r="CZ19" s="659" t="s">
        <v>121</v>
      </c>
      <c r="DA19" s="659"/>
      <c r="DB19" s="659"/>
      <c r="DC19" s="659"/>
      <c r="DD19" s="627" t="s">
        <v>121</v>
      </c>
      <c r="DE19" s="622"/>
      <c r="DF19" s="622"/>
      <c r="DG19" s="622"/>
      <c r="DH19" s="622"/>
      <c r="DI19" s="622"/>
      <c r="DJ19" s="622"/>
      <c r="DK19" s="622"/>
      <c r="DL19" s="622"/>
      <c r="DM19" s="622"/>
      <c r="DN19" s="622"/>
      <c r="DO19" s="622"/>
      <c r="DP19" s="623"/>
      <c r="DQ19" s="627" t="s">
        <v>121</v>
      </c>
      <c r="DR19" s="622"/>
      <c r="DS19" s="622"/>
      <c r="DT19" s="622"/>
      <c r="DU19" s="622"/>
      <c r="DV19" s="622"/>
      <c r="DW19" s="622"/>
      <c r="DX19" s="622"/>
      <c r="DY19" s="622"/>
      <c r="DZ19" s="622"/>
      <c r="EA19" s="622"/>
      <c r="EB19" s="622"/>
      <c r="EC19" s="658"/>
    </row>
    <row r="20" spans="2:133" ht="11.25" customHeight="1" x14ac:dyDescent="0.15">
      <c r="B20" s="696" t="s">
        <v>262</v>
      </c>
      <c r="C20" s="697"/>
      <c r="D20" s="697"/>
      <c r="E20" s="697"/>
      <c r="F20" s="697"/>
      <c r="G20" s="697"/>
      <c r="H20" s="697"/>
      <c r="I20" s="697"/>
      <c r="J20" s="697"/>
      <c r="K20" s="697"/>
      <c r="L20" s="697"/>
      <c r="M20" s="697"/>
      <c r="N20" s="697"/>
      <c r="O20" s="697"/>
      <c r="P20" s="697"/>
      <c r="Q20" s="698"/>
      <c r="R20" s="621" t="s">
        <v>121</v>
      </c>
      <c r="S20" s="622"/>
      <c r="T20" s="622"/>
      <c r="U20" s="622"/>
      <c r="V20" s="622"/>
      <c r="W20" s="622"/>
      <c r="X20" s="622"/>
      <c r="Y20" s="623"/>
      <c r="Z20" s="659" t="s">
        <v>121</v>
      </c>
      <c r="AA20" s="659"/>
      <c r="AB20" s="659"/>
      <c r="AC20" s="659"/>
      <c r="AD20" s="660" t="s">
        <v>121</v>
      </c>
      <c r="AE20" s="660"/>
      <c r="AF20" s="660"/>
      <c r="AG20" s="660"/>
      <c r="AH20" s="660"/>
      <c r="AI20" s="660"/>
      <c r="AJ20" s="660"/>
      <c r="AK20" s="660"/>
      <c r="AL20" s="624" t="s">
        <v>121</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241714</v>
      </c>
      <c r="BH20" s="622"/>
      <c r="BI20" s="622"/>
      <c r="BJ20" s="622"/>
      <c r="BK20" s="622"/>
      <c r="BL20" s="622"/>
      <c r="BM20" s="622"/>
      <c r="BN20" s="623"/>
      <c r="BO20" s="659">
        <v>7.7</v>
      </c>
      <c r="BP20" s="659"/>
      <c r="BQ20" s="659"/>
      <c r="BR20" s="659"/>
      <c r="BS20" s="660" t="s">
        <v>121</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11029677</v>
      </c>
      <c r="CS20" s="622"/>
      <c r="CT20" s="622"/>
      <c r="CU20" s="622"/>
      <c r="CV20" s="622"/>
      <c r="CW20" s="622"/>
      <c r="CX20" s="622"/>
      <c r="CY20" s="623"/>
      <c r="CZ20" s="659">
        <v>100</v>
      </c>
      <c r="DA20" s="659"/>
      <c r="DB20" s="659"/>
      <c r="DC20" s="659"/>
      <c r="DD20" s="627">
        <v>571082</v>
      </c>
      <c r="DE20" s="622"/>
      <c r="DF20" s="622"/>
      <c r="DG20" s="622"/>
      <c r="DH20" s="622"/>
      <c r="DI20" s="622"/>
      <c r="DJ20" s="622"/>
      <c r="DK20" s="622"/>
      <c r="DL20" s="622"/>
      <c r="DM20" s="622"/>
      <c r="DN20" s="622"/>
      <c r="DO20" s="622"/>
      <c r="DP20" s="623"/>
      <c r="DQ20" s="627">
        <v>8605987</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2130669</v>
      </c>
      <c r="S21" s="622"/>
      <c r="T21" s="622"/>
      <c r="U21" s="622"/>
      <c r="V21" s="622"/>
      <c r="W21" s="622"/>
      <c r="X21" s="622"/>
      <c r="Y21" s="623"/>
      <c r="Z21" s="659">
        <v>18.3</v>
      </c>
      <c r="AA21" s="659"/>
      <c r="AB21" s="659"/>
      <c r="AC21" s="659"/>
      <c r="AD21" s="660">
        <v>1913085</v>
      </c>
      <c r="AE21" s="660"/>
      <c r="AF21" s="660"/>
      <c r="AG21" s="660"/>
      <c r="AH21" s="660"/>
      <c r="AI21" s="660"/>
      <c r="AJ21" s="660"/>
      <c r="AK21" s="660"/>
      <c r="AL21" s="624">
        <v>33.9</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6061</v>
      </c>
      <c r="BH21" s="622"/>
      <c r="BI21" s="622"/>
      <c r="BJ21" s="622"/>
      <c r="BK21" s="622"/>
      <c r="BL21" s="622"/>
      <c r="BM21" s="622"/>
      <c r="BN21" s="623"/>
      <c r="BO21" s="659">
        <v>0.2</v>
      </c>
      <c r="BP21" s="659"/>
      <c r="BQ21" s="659"/>
      <c r="BR21" s="659"/>
      <c r="BS21" s="660" t="s">
        <v>121</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1913085</v>
      </c>
      <c r="S22" s="622"/>
      <c r="T22" s="622"/>
      <c r="U22" s="622"/>
      <c r="V22" s="622"/>
      <c r="W22" s="622"/>
      <c r="X22" s="622"/>
      <c r="Y22" s="623"/>
      <c r="Z22" s="659">
        <v>16.399999999999999</v>
      </c>
      <c r="AA22" s="659"/>
      <c r="AB22" s="659"/>
      <c r="AC22" s="659"/>
      <c r="AD22" s="660">
        <v>1913085</v>
      </c>
      <c r="AE22" s="660"/>
      <c r="AF22" s="660"/>
      <c r="AG22" s="660"/>
      <c r="AH22" s="660"/>
      <c r="AI22" s="660"/>
      <c r="AJ22" s="660"/>
      <c r="AK22" s="660"/>
      <c r="AL22" s="624">
        <v>33.9</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121</v>
      </c>
      <c r="BH22" s="622"/>
      <c r="BI22" s="622"/>
      <c r="BJ22" s="622"/>
      <c r="BK22" s="622"/>
      <c r="BL22" s="622"/>
      <c r="BM22" s="622"/>
      <c r="BN22" s="623"/>
      <c r="BO22" s="659" t="s">
        <v>121</v>
      </c>
      <c r="BP22" s="659"/>
      <c r="BQ22" s="659"/>
      <c r="BR22" s="659"/>
      <c r="BS22" s="660" t="s">
        <v>121</v>
      </c>
      <c r="BT22" s="660"/>
      <c r="BU22" s="660"/>
      <c r="BV22" s="660"/>
      <c r="BW22" s="660"/>
      <c r="BX22" s="660"/>
      <c r="BY22" s="660"/>
      <c r="BZ22" s="660"/>
      <c r="CA22" s="660"/>
      <c r="CB22" s="695"/>
      <c r="CD22" s="679" t="s">
        <v>269</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18" t="s">
        <v>270</v>
      </c>
      <c r="C23" s="619"/>
      <c r="D23" s="619"/>
      <c r="E23" s="619"/>
      <c r="F23" s="619"/>
      <c r="G23" s="619"/>
      <c r="H23" s="619"/>
      <c r="I23" s="619"/>
      <c r="J23" s="619"/>
      <c r="K23" s="619"/>
      <c r="L23" s="619"/>
      <c r="M23" s="619"/>
      <c r="N23" s="619"/>
      <c r="O23" s="619"/>
      <c r="P23" s="619"/>
      <c r="Q23" s="620"/>
      <c r="R23" s="621">
        <v>213810</v>
      </c>
      <c r="S23" s="622"/>
      <c r="T23" s="622"/>
      <c r="U23" s="622"/>
      <c r="V23" s="622"/>
      <c r="W23" s="622"/>
      <c r="X23" s="622"/>
      <c r="Y23" s="623"/>
      <c r="Z23" s="659">
        <v>1.8</v>
      </c>
      <c r="AA23" s="659"/>
      <c r="AB23" s="659"/>
      <c r="AC23" s="659"/>
      <c r="AD23" s="660" t="s">
        <v>121</v>
      </c>
      <c r="AE23" s="660"/>
      <c r="AF23" s="660"/>
      <c r="AG23" s="660"/>
      <c r="AH23" s="660"/>
      <c r="AI23" s="660"/>
      <c r="AJ23" s="660"/>
      <c r="AK23" s="660"/>
      <c r="AL23" s="624" t="s">
        <v>121</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235653</v>
      </c>
      <c r="BH23" s="622"/>
      <c r="BI23" s="622"/>
      <c r="BJ23" s="622"/>
      <c r="BK23" s="622"/>
      <c r="BL23" s="622"/>
      <c r="BM23" s="622"/>
      <c r="BN23" s="623"/>
      <c r="BO23" s="659">
        <v>7.5</v>
      </c>
      <c r="BP23" s="659"/>
      <c r="BQ23" s="659"/>
      <c r="BR23" s="659"/>
      <c r="BS23" s="660" t="s">
        <v>121</v>
      </c>
      <c r="BT23" s="660"/>
      <c r="BU23" s="660"/>
      <c r="BV23" s="660"/>
      <c r="BW23" s="660"/>
      <c r="BX23" s="660"/>
      <c r="BY23" s="660"/>
      <c r="BZ23" s="660"/>
      <c r="CA23" s="660"/>
      <c r="CB23" s="695"/>
      <c r="CD23" s="679" t="s">
        <v>211</v>
      </c>
      <c r="CE23" s="680"/>
      <c r="CF23" s="680"/>
      <c r="CG23" s="680"/>
      <c r="CH23" s="680"/>
      <c r="CI23" s="680"/>
      <c r="CJ23" s="680"/>
      <c r="CK23" s="680"/>
      <c r="CL23" s="680"/>
      <c r="CM23" s="680"/>
      <c r="CN23" s="680"/>
      <c r="CO23" s="680"/>
      <c r="CP23" s="680"/>
      <c r="CQ23" s="681"/>
      <c r="CR23" s="679" t="s">
        <v>272</v>
      </c>
      <c r="CS23" s="680"/>
      <c r="CT23" s="680"/>
      <c r="CU23" s="680"/>
      <c r="CV23" s="680"/>
      <c r="CW23" s="680"/>
      <c r="CX23" s="680"/>
      <c r="CY23" s="681"/>
      <c r="CZ23" s="679" t="s">
        <v>273</v>
      </c>
      <c r="DA23" s="680"/>
      <c r="DB23" s="680"/>
      <c r="DC23" s="681"/>
      <c r="DD23" s="679" t="s">
        <v>274</v>
      </c>
      <c r="DE23" s="680"/>
      <c r="DF23" s="680"/>
      <c r="DG23" s="680"/>
      <c r="DH23" s="680"/>
      <c r="DI23" s="680"/>
      <c r="DJ23" s="680"/>
      <c r="DK23" s="681"/>
      <c r="DL23" s="711" t="s">
        <v>275</v>
      </c>
      <c r="DM23" s="712"/>
      <c r="DN23" s="712"/>
      <c r="DO23" s="712"/>
      <c r="DP23" s="712"/>
      <c r="DQ23" s="712"/>
      <c r="DR23" s="712"/>
      <c r="DS23" s="712"/>
      <c r="DT23" s="712"/>
      <c r="DU23" s="712"/>
      <c r="DV23" s="713"/>
      <c r="DW23" s="679" t="s">
        <v>276</v>
      </c>
      <c r="DX23" s="680"/>
      <c r="DY23" s="680"/>
      <c r="DZ23" s="680"/>
      <c r="EA23" s="680"/>
      <c r="EB23" s="680"/>
      <c r="EC23" s="681"/>
    </row>
    <row r="24" spans="2:133" ht="11.25" customHeight="1" x14ac:dyDescent="0.15">
      <c r="B24" s="618" t="s">
        <v>277</v>
      </c>
      <c r="C24" s="619"/>
      <c r="D24" s="619"/>
      <c r="E24" s="619"/>
      <c r="F24" s="619"/>
      <c r="G24" s="619"/>
      <c r="H24" s="619"/>
      <c r="I24" s="619"/>
      <c r="J24" s="619"/>
      <c r="K24" s="619"/>
      <c r="L24" s="619"/>
      <c r="M24" s="619"/>
      <c r="N24" s="619"/>
      <c r="O24" s="619"/>
      <c r="P24" s="619"/>
      <c r="Q24" s="620"/>
      <c r="R24" s="621">
        <v>3774</v>
      </c>
      <c r="S24" s="622"/>
      <c r="T24" s="622"/>
      <c r="U24" s="622"/>
      <c r="V24" s="622"/>
      <c r="W24" s="622"/>
      <c r="X24" s="622"/>
      <c r="Y24" s="623"/>
      <c r="Z24" s="659">
        <v>0</v>
      </c>
      <c r="AA24" s="659"/>
      <c r="AB24" s="659"/>
      <c r="AC24" s="659"/>
      <c r="AD24" s="660" t="s">
        <v>121</v>
      </c>
      <c r="AE24" s="660"/>
      <c r="AF24" s="660"/>
      <c r="AG24" s="660"/>
      <c r="AH24" s="660"/>
      <c r="AI24" s="660"/>
      <c r="AJ24" s="660"/>
      <c r="AK24" s="660"/>
      <c r="AL24" s="624" t="s">
        <v>121</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121</v>
      </c>
      <c r="BH24" s="622"/>
      <c r="BI24" s="622"/>
      <c r="BJ24" s="622"/>
      <c r="BK24" s="622"/>
      <c r="BL24" s="622"/>
      <c r="BM24" s="622"/>
      <c r="BN24" s="623"/>
      <c r="BO24" s="659" t="s">
        <v>121</v>
      </c>
      <c r="BP24" s="659"/>
      <c r="BQ24" s="659"/>
      <c r="BR24" s="659"/>
      <c r="BS24" s="660" t="s">
        <v>121</v>
      </c>
      <c r="BT24" s="660"/>
      <c r="BU24" s="660"/>
      <c r="BV24" s="660"/>
      <c r="BW24" s="660"/>
      <c r="BX24" s="660"/>
      <c r="BY24" s="660"/>
      <c r="BZ24" s="660"/>
      <c r="CA24" s="660"/>
      <c r="CB24" s="695"/>
      <c r="CD24" s="676" t="s">
        <v>279</v>
      </c>
      <c r="CE24" s="677"/>
      <c r="CF24" s="677"/>
      <c r="CG24" s="677"/>
      <c r="CH24" s="677"/>
      <c r="CI24" s="677"/>
      <c r="CJ24" s="677"/>
      <c r="CK24" s="677"/>
      <c r="CL24" s="677"/>
      <c r="CM24" s="677"/>
      <c r="CN24" s="677"/>
      <c r="CO24" s="677"/>
      <c r="CP24" s="677"/>
      <c r="CQ24" s="678"/>
      <c r="CR24" s="673">
        <v>4390885</v>
      </c>
      <c r="CS24" s="674"/>
      <c r="CT24" s="674"/>
      <c r="CU24" s="674"/>
      <c r="CV24" s="674"/>
      <c r="CW24" s="674"/>
      <c r="CX24" s="674"/>
      <c r="CY24" s="702"/>
      <c r="CZ24" s="703">
        <v>39.799999999999997</v>
      </c>
      <c r="DA24" s="685"/>
      <c r="DB24" s="685"/>
      <c r="DC24" s="705"/>
      <c r="DD24" s="701">
        <v>2956210</v>
      </c>
      <c r="DE24" s="674"/>
      <c r="DF24" s="674"/>
      <c r="DG24" s="674"/>
      <c r="DH24" s="674"/>
      <c r="DI24" s="674"/>
      <c r="DJ24" s="674"/>
      <c r="DK24" s="702"/>
      <c r="DL24" s="701">
        <v>2676494</v>
      </c>
      <c r="DM24" s="674"/>
      <c r="DN24" s="674"/>
      <c r="DO24" s="674"/>
      <c r="DP24" s="674"/>
      <c r="DQ24" s="674"/>
      <c r="DR24" s="674"/>
      <c r="DS24" s="674"/>
      <c r="DT24" s="674"/>
      <c r="DU24" s="674"/>
      <c r="DV24" s="702"/>
      <c r="DW24" s="703">
        <v>47.4</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6073925</v>
      </c>
      <c r="S25" s="622"/>
      <c r="T25" s="622"/>
      <c r="U25" s="622"/>
      <c r="V25" s="622"/>
      <c r="W25" s="622"/>
      <c r="X25" s="622"/>
      <c r="Y25" s="623"/>
      <c r="Z25" s="659">
        <v>52.2</v>
      </c>
      <c r="AA25" s="659"/>
      <c r="AB25" s="659"/>
      <c r="AC25" s="659"/>
      <c r="AD25" s="660">
        <v>5620688</v>
      </c>
      <c r="AE25" s="660"/>
      <c r="AF25" s="660"/>
      <c r="AG25" s="660"/>
      <c r="AH25" s="660"/>
      <c r="AI25" s="660"/>
      <c r="AJ25" s="660"/>
      <c r="AK25" s="660"/>
      <c r="AL25" s="624">
        <v>99.6</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121</v>
      </c>
      <c r="BH25" s="622"/>
      <c r="BI25" s="622"/>
      <c r="BJ25" s="622"/>
      <c r="BK25" s="622"/>
      <c r="BL25" s="622"/>
      <c r="BM25" s="622"/>
      <c r="BN25" s="623"/>
      <c r="BO25" s="659" t="s">
        <v>121</v>
      </c>
      <c r="BP25" s="659"/>
      <c r="BQ25" s="659"/>
      <c r="BR25" s="659"/>
      <c r="BS25" s="660" t="s">
        <v>121</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1629037</v>
      </c>
      <c r="CS25" s="634"/>
      <c r="CT25" s="634"/>
      <c r="CU25" s="634"/>
      <c r="CV25" s="634"/>
      <c r="CW25" s="634"/>
      <c r="CX25" s="634"/>
      <c r="CY25" s="635"/>
      <c r="CZ25" s="624">
        <v>14.8</v>
      </c>
      <c r="DA25" s="636"/>
      <c r="DB25" s="636"/>
      <c r="DC25" s="637"/>
      <c r="DD25" s="627">
        <v>1527284</v>
      </c>
      <c r="DE25" s="634"/>
      <c r="DF25" s="634"/>
      <c r="DG25" s="634"/>
      <c r="DH25" s="634"/>
      <c r="DI25" s="634"/>
      <c r="DJ25" s="634"/>
      <c r="DK25" s="635"/>
      <c r="DL25" s="627">
        <v>1519301</v>
      </c>
      <c r="DM25" s="634"/>
      <c r="DN25" s="634"/>
      <c r="DO25" s="634"/>
      <c r="DP25" s="634"/>
      <c r="DQ25" s="634"/>
      <c r="DR25" s="634"/>
      <c r="DS25" s="634"/>
      <c r="DT25" s="634"/>
      <c r="DU25" s="634"/>
      <c r="DV25" s="635"/>
      <c r="DW25" s="624">
        <v>26.9</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2984</v>
      </c>
      <c r="S26" s="622"/>
      <c r="T26" s="622"/>
      <c r="U26" s="622"/>
      <c r="V26" s="622"/>
      <c r="W26" s="622"/>
      <c r="X26" s="622"/>
      <c r="Y26" s="623"/>
      <c r="Z26" s="659">
        <v>0</v>
      </c>
      <c r="AA26" s="659"/>
      <c r="AB26" s="659"/>
      <c r="AC26" s="659"/>
      <c r="AD26" s="660">
        <v>2984</v>
      </c>
      <c r="AE26" s="660"/>
      <c r="AF26" s="660"/>
      <c r="AG26" s="660"/>
      <c r="AH26" s="660"/>
      <c r="AI26" s="660"/>
      <c r="AJ26" s="660"/>
      <c r="AK26" s="660"/>
      <c r="AL26" s="624">
        <v>0.1</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121</v>
      </c>
      <c r="BH26" s="622"/>
      <c r="BI26" s="622"/>
      <c r="BJ26" s="622"/>
      <c r="BK26" s="622"/>
      <c r="BL26" s="622"/>
      <c r="BM26" s="622"/>
      <c r="BN26" s="623"/>
      <c r="BO26" s="659" t="s">
        <v>121</v>
      </c>
      <c r="BP26" s="659"/>
      <c r="BQ26" s="659"/>
      <c r="BR26" s="659"/>
      <c r="BS26" s="660" t="s">
        <v>121</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975943</v>
      </c>
      <c r="CS26" s="622"/>
      <c r="CT26" s="622"/>
      <c r="CU26" s="622"/>
      <c r="CV26" s="622"/>
      <c r="CW26" s="622"/>
      <c r="CX26" s="622"/>
      <c r="CY26" s="623"/>
      <c r="CZ26" s="624">
        <v>8.8000000000000007</v>
      </c>
      <c r="DA26" s="636"/>
      <c r="DB26" s="636"/>
      <c r="DC26" s="637"/>
      <c r="DD26" s="627">
        <v>918293</v>
      </c>
      <c r="DE26" s="622"/>
      <c r="DF26" s="622"/>
      <c r="DG26" s="622"/>
      <c r="DH26" s="622"/>
      <c r="DI26" s="622"/>
      <c r="DJ26" s="622"/>
      <c r="DK26" s="623"/>
      <c r="DL26" s="627" t="s">
        <v>121</v>
      </c>
      <c r="DM26" s="622"/>
      <c r="DN26" s="622"/>
      <c r="DO26" s="622"/>
      <c r="DP26" s="622"/>
      <c r="DQ26" s="622"/>
      <c r="DR26" s="622"/>
      <c r="DS26" s="622"/>
      <c r="DT26" s="622"/>
      <c r="DU26" s="622"/>
      <c r="DV26" s="623"/>
      <c r="DW26" s="624" t="s">
        <v>121</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78539</v>
      </c>
      <c r="S27" s="622"/>
      <c r="T27" s="622"/>
      <c r="U27" s="622"/>
      <c r="V27" s="622"/>
      <c r="W27" s="622"/>
      <c r="X27" s="622"/>
      <c r="Y27" s="623"/>
      <c r="Z27" s="659">
        <v>0.7</v>
      </c>
      <c r="AA27" s="659"/>
      <c r="AB27" s="659"/>
      <c r="AC27" s="659"/>
      <c r="AD27" s="660" t="s">
        <v>121</v>
      </c>
      <c r="AE27" s="660"/>
      <c r="AF27" s="660"/>
      <c r="AG27" s="660"/>
      <c r="AH27" s="660"/>
      <c r="AI27" s="660"/>
      <c r="AJ27" s="660"/>
      <c r="AK27" s="660"/>
      <c r="AL27" s="624" t="s">
        <v>121</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3134261</v>
      </c>
      <c r="BH27" s="622"/>
      <c r="BI27" s="622"/>
      <c r="BJ27" s="622"/>
      <c r="BK27" s="622"/>
      <c r="BL27" s="622"/>
      <c r="BM27" s="622"/>
      <c r="BN27" s="623"/>
      <c r="BO27" s="659">
        <v>100</v>
      </c>
      <c r="BP27" s="659"/>
      <c r="BQ27" s="659"/>
      <c r="BR27" s="659"/>
      <c r="BS27" s="660" t="s">
        <v>121</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2125708</v>
      </c>
      <c r="CS27" s="634"/>
      <c r="CT27" s="634"/>
      <c r="CU27" s="634"/>
      <c r="CV27" s="634"/>
      <c r="CW27" s="634"/>
      <c r="CX27" s="634"/>
      <c r="CY27" s="635"/>
      <c r="CZ27" s="624">
        <v>19.3</v>
      </c>
      <c r="DA27" s="636"/>
      <c r="DB27" s="636"/>
      <c r="DC27" s="637"/>
      <c r="DD27" s="627">
        <v>795986</v>
      </c>
      <c r="DE27" s="634"/>
      <c r="DF27" s="634"/>
      <c r="DG27" s="634"/>
      <c r="DH27" s="634"/>
      <c r="DI27" s="634"/>
      <c r="DJ27" s="634"/>
      <c r="DK27" s="635"/>
      <c r="DL27" s="627">
        <v>524253</v>
      </c>
      <c r="DM27" s="634"/>
      <c r="DN27" s="634"/>
      <c r="DO27" s="634"/>
      <c r="DP27" s="634"/>
      <c r="DQ27" s="634"/>
      <c r="DR27" s="634"/>
      <c r="DS27" s="634"/>
      <c r="DT27" s="634"/>
      <c r="DU27" s="634"/>
      <c r="DV27" s="635"/>
      <c r="DW27" s="624">
        <v>9.3000000000000007</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121164</v>
      </c>
      <c r="S28" s="622"/>
      <c r="T28" s="622"/>
      <c r="U28" s="622"/>
      <c r="V28" s="622"/>
      <c r="W28" s="622"/>
      <c r="X28" s="622"/>
      <c r="Y28" s="623"/>
      <c r="Z28" s="659">
        <v>1</v>
      </c>
      <c r="AA28" s="659"/>
      <c r="AB28" s="659"/>
      <c r="AC28" s="659"/>
      <c r="AD28" s="660">
        <v>8962</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636140</v>
      </c>
      <c r="CS28" s="622"/>
      <c r="CT28" s="622"/>
      <c r="CU28" s="622"/>
      <c r="CV28" s="622"/>
      <c r="CW28" s="622"/>
      <c r="CX28" s="622"/>
      <c r="CY28" s="623"/>
      <c r="CZ28" s="624">
        <v>5.8</v>
      </c>
      <c r="DA28" s="636"/>
      <c r="DB28" s="636"/>
      <c r="DC28" s="637"/>
      <c r="DD28" s="627">
        <v>632940</v>
      </c>
      <c r="DE28" s="622"/>
      <c r="DF28" s="622"/>
      <c r="DG28" s="622"/>
      <c r="DH28" s="622"/>
      <c r="DI28" s="622"/>
      <c r="DJ28" s="622"/>
      <c r="DK28" s="623"/>
      <c r="DL28" s="627">
        <v>632940</v>
      </c>
      <c r="DM28" s="622"/>
      <c r="DN28" s="622"/>
      <c r="DO28" s="622"/>
      <c r="DP28" s="622"/>
      <c r="DQ28" s="622"/>
      <c r="DR28" s="622"/>
      <c r="DS28" s="622"/>
      <c r="DT28" s="622"/>
      <c r="DU28" s="622"/>
      <c r="DV28" s="623"/>
      <c r="DW28" s="624">
        <v>11.2</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20768</v>
      </c>
      <c r="S29" s="622"/>
      <c r="T29" s="622"/>
      <c r="U29" s="622"/>
      <c r="V29" s="622"/>
      <c r="W29" s="622"/>
      <c r="X29" s="622"/>
      <c r="Y29" s="623"/>
      <c r="Z29" s="659">
        <v>0.2</v>
      </c>
      <c r="AA29" s="659"/>
      <c r="AB29" s="659"/>
      <c r="AC29" s="659"/>
      <c r="AD29" s="660">
        <v>693</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636140</v>
      </c>
      <c r="CS29" s="634"/>
      <c r="CT29" s="634"/>
      <c r="CU29" s="634"/>
      <c r="CV29" s="634"/>
      <c r="CW29" s="634"/>
      <c r="CX29" s="634"/>
      <c r="CY29" s="635"/>
      <c r="CZ29" s="624">
        <v>5.8</v>
      </c>
      <c r="DA29" s="636"/>
      <c r="DB29" s="636"/>
      <c r="DC29" s="637"/>
      <c r="DD29" s="627">
        <v>632940</v>
      </c>
      <c r="DE29" s="634"/>
      <c r="DF29" s="634"/>
      <c r="DG29" s="634"/>
      <c r="DH29" s="634"/>
      <c r="DI29" s="634"/>
      <c r="DJ29" s="634"/>
      <c r="DK29" s="635"/>
      <c r="DL29" s="627">
        <v>632940</v>
      </c>
      <c r="DM29" s="634"/>
      <c r="DN29" s="634"/>
      <c r="DO29" s="634"/>
      <c r="DP29" s="634"/>
      <c r="DQ29" s="634"/>
      <c r="DR29" s="634"/>
      <c r="DS29" s="634"/>
      <c r="DT29" s="634"/>
      <c r="DU29" s="634"/>
      <c r="DV29" s="635"/>
      <c r="DW29" s="624">
        <v>11.2</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1523978</v>
      </c>
      <c r="S30" s="622"/>
      <c r="T30" s="622"/>
      <c r="U30" s="622"/>
      <c r="V30" s="622"/>
      <c r="W30" s="622"/>
      <c r="X30" s="622"/>
      <c r="Y30" s="623"/>
      <c r="Z30" s="659">
        <v>13.1</v>
      </c>
      <c r="AA30" s="659"/>
      <c r="AB30" s="659"/>
      <c r="AC30" s="659"/>
      <c r="AD30" s="660" t="s">
        <v>121</v>
      </c>
      <c r="AE30" s="660"/>
      <c r="AF30" s="660"/>
      <c r="AG30" s="660"/>
      <c r="AH30" s="660"/>
      <c r="AI30" s="660"/>
      <c r="AJ30" s="660"/>
      <c r="AK30" s="660"/>
      <c r="AL30" s="624" t="s">
        <v>121</v>
      </c>
      <c r="AM30" s="625"/>
      <c r="AN30" s="625"/>
      <c r="AO30" s="661"/>
      <c r="AP30" s="679" t="s">
        <v>211</v>
      </c>
      <c r="AQ30" s="680"/>
      <c r="AR30" s="680"/>
      <c r="AS30" s="680"/>
      <c r="AT30" s="680"/>
      <c r="AU30" s="680"/>
      <c r="AV30" s="680"/>
      <c r="AW30" s="680"/>
      <c r="AX30" s="680"/>
      <c r="AY30" s="680"/>
      <c r="AZ30" s="680"/>
      <c r="BA30" s="680"/>
      <c r="BB30" s="680"/>
      <c r="BC30" s="680"/>
      <c r="BD30" s="680"/>
      <c r="BE30" s="680"/>
      <c r="BF30" s="681"/>
      <c r="BG30" s="679" t="s">
        <v>294</v>
      </c>
      <c r="BH30" s="693"/>
      <c r="BI30" s="693"/>
      <c r="BJ30" s="693"/>
      <c r="BK30" s="693"/>
      <c r="BL30" s="693"/>
      <c r="BM30" s="693"/>
      <c r="BN30" s="693"/>
      <c r="BO30" s="693"/>
      <c r="BP30" s="693"/>
      <c r="BQ30" s="694"/>
      <c r="BR30" s="679"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611077</v>
      </c>
      <c r="CS30" s="622"/>
      <c r="CT30" s="622"/>
      <c r="CU30" s="622"/>
      <c r="CV30" s="622"/>
      <c r="CW30" s="622"/>
      <c r="CX30" s="622"/>
      <c r="CY30" s="623"/>
      <c r="CZ30" s="624">
        <v>5.5</v>
      </c>
      <c r="DA30" s="636"/>
      <c r="DB30" s="636"/>
      <c r="DC30" s="637"/>
      <c r="DD30" s="627">
        <v>608053</v>
      </c>
      <c r="DE30" s="622"/>
      <c r="DF30" s="622"/>
      <c r="DG30" s="622"/>
      <c r="DH30" s="622"/>
      <c r="DI30" s="622"/>
      <c r="DJ30" s="622"/>
      <c r="DK30" s="623"/>
      <c r="DL30" s="627">
        <v>608053</v>
      </c>
      <c r="DM30" s="622"/>
      <c r="DN30" s="622"/>
      <c r="DO30" s="622"/>
      <c r="DP30" s="622"/>
      <c r="DQ30" s="622"/>
      <c r="DR30" s="622"/>
      <c r="DS30" s="622"/>
      <c r="DT30" s="622"/>
      <c r="DU30" s="622"/>
      <c r="DV30" s="623"/>
      <c r="DW30" s="624">
        <v>10.8</v>
      </c>
      <c r="DX30" s="636"/>
      <c r="DY30" s="636"/>
      <c r="DZ30" s="636"/>
      <c r="EA30" s="636"/>
      <c r="EB30" s="636"/>
      <c r="EC30" s="648"/>
    </row>
    <row r="31" spans="2:133" ht="11.25" customHeight="1" x14ac:dyDescent="0.15">
      <c r="B31" s="696" t="s">
        <v>297</v>
      </c>
      <c r="C31" s="697"/>
      <c r="D31" s="697"/>
      <c r="E31" s="697"/>
      <c r="F31" s="697"/>
      <c r="G31" s="697"/>
      <c r="H31" s="697"/>
      <c r="I31" s="697"/>
      <c r="J31" s="697"/>
      <c r="K31" s="697"/>
      <c r="L31" s="697"/>
      <c r="M31" s="697"/>
      <c r="N31" s="697"/>
      <c r="O31" s="697"/>
      <c r="P31" s="697"/>
      <c r="Q31" s="698"/>
      <c r="R31" s="621" t="s">
        <v>121</v>
      </c>
      <c r="S31" s="622"/>
      <c r="T31" s="622"/>
      <c r="U31" s="622"/>
      <c r="V31" s="622"/>
      <c r="W31" s="622"/>
      <c r="X31" s="622"/>
      <c r="Y31" s="623"/>
      <c r="Z31" s="659" t="s">
        <v>121</v>
      </c>
      <c r="AA31" s="659"/>
      <c r="AB31" s="659"/>
      <c r="AC31" s="659"/>
      <c r="AD31" s="660" t="s">
        <v>121</v>
      </c>
      <c r="AE31" s="660"/>
      <c r="AF31" s="660"/>
      <c r="AG31" s="660"/>
      <c r="AH31" s="660"/>
      <c r="AI31" s="660"/>
      <c r="AJ31" s="660"/>
      <c r="AK31" s="660"/>
      <c r="AL31" s="624" t="s">
        <v>121</v>
      </c>
      <c r="AM31" s="625"/>
      <c r="AN31" s="625"/>
      <c r="AO31" s="661"/>
      <c r="AP31" s="687" t="s">
        <v>298</v>
      </c>
      <c r="AQ31" s="688"/>
      <c r="AR31" s="688"/>
      <c r="AS31" s="688"/>
      <c r="AT31" s="689" t="s">
        <v>299</v>
      </c>
      <c r="AU31" s="218"/>
      <c r="AV31" s="218"/>
      <c r="AW31" s="218"/>
      <c r="AX31" s="676" t="s">
        <v>177</v>
      </c>
      <c r="AY31" s="677"/>
      <c r="AZ31" s="677"/>
      <c r="BA31" s="677"/>
      <c r="BB31" s="677"/>
      <c r="BC31" s="677"/>
      <c r="BD31" s="677"/>
      <c r="BE31" s="677"/>
      <c r="BF31" s="678"/>
      <c r="BG31" s="683">
        <v>99</v>
      </c>
      <c r="BH31" s="684"/>
      <c r="BI31" s="684"/>
      <c r="BJ31" s="684"/>
      <c r="BK31" s="684"/>
      <c r="BL31" s="684"/>
      <c r="BM31" s="685">
        <v>97.2</v>
      </c>
      <c r="BN31" s="684"/>
      <c r="BO31" s="684"/>
      <c r="BP31" s="684"/>
      <c r="BQ31" s="686"/>
      <c r="BR31" s="683">
        <v>99.2</v>
      </c>
      <c r="BS31" s="684"/>
      <c r="BT31" s="684"/>
      <c r="BU31" s="684"/>
      <c r="BV31" s="684"/>
      <c r="BW31" s="684"/>
      <c r="BX31" s="685">
        <v>97.1</v>
      </c>
      <c r="BY31" s="684"/>
      <c r="BZ31" s="684"/>
      <c r="CA31" s="684"/>
      <c r="CB31" s="686"/>
      <c r="CD31" s="642"/>
      <c r="CE31" s="643"/>
      <c r="CF31" s="618" t="s">
        <v>300</v>
      </c>
      <c r="CG31" s="619"/>
      <c r="CH31" s="619"/>
      <c r="CI31" s="619"/>
      <c r="CJ31" s="619"/>
      <c r="CK31" s="619"/>
      <c r="CL31" s="619"/>
      <c r="CM31" s="619"/>
      <c r="CN31" s="619"/>
      <c r="CO31" s="619"/>
      <c r="CP31" s="619"/>
      <c r="CQ31" s="620"/>
      <c r="CR31" s="621">
        <v>25063</v>
      </c>
      <c r="CS31" s="634"/>
      <c r="CT31" s="634"/>
      <c r="CU31" s="634"/>
      <c r="CV31" s="634"/>
      <c r="CW31" s="634"/>
      <c r="CX31" s="634"/>
      <c r="CY31" s="635"/>
      <c r="CZ31" s="624">
        <v>0.2</v>
      </c>
      <c r="DA31" s="636"/>
      <c r="DB31" s="636"/>
      <c r="DC31" s="637"/>
      <c r="DD31" s="627">
        <v>24887</v>
      </c>
      <c r="DE31" s="634"/>
      <c r="DF31" s="634"/>
      <c r="DG31" s="634"/>
      <c r="DH31" s="634"/>
      <c r="DI31" s="634"/>
      <c r="DJ31" s="634"/>
      <c r="DK31" s="635"/>
      <c r="DL31" s="627">
        <v>24887</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619388</v>
      </c>
      <c r="S32" s="622"/>
      <c r="T32" s="622"/>
      <c r="U32" s="622"/>
      <c r="V32" s="622"/>
      <c r="W32" s="622"/>
      <c r="X32" s="622"/>
      <c r="Y32" s="623"/>
      <c r="Z32" s="659">
        <v>5.3</v>
      </c>
      <c r="AA32" s="659"/>
      <c r="AB32" s="659"/>
      <c r="AC32" s="659"/>
      <c r="AD32" s="660" t="s">
        <v>121</v>
      </c>
      <c r="AE32" s="660"/>
      <c r="AF32" s="660"/>
      <c r="AG32" s="660"/>
      <c r="AH32" s="660"/>
      <c r="AI32" s="660"/>
      <c r="AJ32" s="660"/>
      <c r="AK32" s="660"/>
      <c r="AL32" s="624" t="s">
        <v>121</v>
      </c>
      <c r="AM32" s="625"/>
      <c r="AN32" s="625"/>
      <c r="AO32" s="661"/>
      <c r="AP32" s="662"/>
      <c r="AQ32" s="663"/>
      <c r="AR32" s="663"/>
      <c r="AS32" s="663"/>
      <c r="AT32" s="690"/>
      <c r="AU32" s="214" t="s">
        <v>302</v>
      </c>
      <c r="AX32" s="618" t="s">
        <v>303</v>
      </c>
      <c r="AY32" s="619"/>
      <c r="AZ32" s="619"/>
      <c r="BA32" s="619"/>
      <c r="BB32" s="619"/>
      <c r="BC32" s="619"/>
      <c r="BD32" s="619"/>
      <c r="BE32" s="619"/>
      <c r="BF32" s="620"/>
      <c r="BG32" s="692">
        <v>98.9</v>
      </c>
      <c r="BH32" s="634"/>
      <c r="BI32" s="634"/>
      <c r="BJ32" s="634"/>
      <c r="BK32" s="634"/>
      <c r="BL32" s="634"/>
      <c r="BM32" s="625">
        <v>96.4</v>
      </c>
      <c r="BN32" s="634"/>
      <c r="BO32" s="634"/>
      <c r="BP32" s="634"/>
      <c r="BQ32" s="657"/>
      <c r="BR32" s="692">
        <v>99.1</v>
      </c>
      <c r="BS32" s="634"/>
      <c r="BT32" s="634"/>
      <c r="BU32" s="634"/>
      <c r="BV32" s="634"/>
      <c r="BW32" s="634"/>
      <c r="BX32" s="625">
        <v>96.3</v>
      </c>
      <c r="BY32" s="634"/>
      <c r="BZ32" s="634"/>
      <c r="CA32" s="634"/>
      <c r="CB32" s="657"/>
      <c r="CD32" s="644"/>
      <c r="CE32" s="645"/>
      <c r="CF32" s="618" t="s">
        <v>304</v>
      </c>
      <c r="CG32" s="619"/>
      <c r="CH32" s="619"/>
      <c r="CI32" s="619"/>
      <c r="CJ32" s="619"/>
      <c r="CK32" s="619"/>
      <c r="CL32" s="619"/>
      <c r="CM32" s="619"/>
      <c r="CN32" s="619"/>
      <c r="CO32" s="619"/>
      <c r="CP32" s="619"/>
      <c r="CQ32" s="620"/>
      <c r="CR32" s="621" t="s">
        <v>121</v>
      </c>
      <c r="CS32" s="622"/>
      <c r="CT32" s="622"/>
      <c r="CU32" s="622"/>
      <c r="CV32" s="622"/>
      <c r="CW32" s="622"/>
      <c r="CX32" s="622"/>
      <c r="CY32" s="623"/>
      <c r="CZ32" s="624" t="s">
        <v>121</v>
      </c>
      <c r="DA32" s="636"/>
      <c r="DB32" s="636"/>
      <c r="DC32" s="637"/>
      <c r="DD32" s="627" t="s">
        <v>121</v>
      </c>
      <c r="DE32" s="622"/>
      <c r="DF32" s="622"/>
      <c r="DG32" s="622"/>
      <c r="DH32" s="622"/>
      <c r="DI32" s="622"/>
      <c r="DJ32" s="622"/>
      <c r="DK32" s="623"/>
      <c r="DL32" s="627" t="s">
        <v>121</v>
      </c>
      <c r="DM32" s="622"/>
      <c r="DN32" s="622"/>
      <c r="DO32" s="622"/>
      <c r="DP32" s="622"/>
      <c r="DQ32" s="622"/>
      <c r="DR32" s="622"/>
      <c r="DS32" s="622"/>
      <c r="DT32" s="622"/>
      <c r="DU32" s="622"/>
      <c r="DV32" s="623"/>
      <c r="DW32" s="624" t="s">
        <v>121</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17627</v>
      </c>
      <c r="S33" s="622"/>
      <c r="T33" s="622"/>
      <c r="U33" s="622"/>
      <c r="V33" s="622"/>
      <c r="W33" s="622"/>
      <c r="X33" s="622"/>
      <c r="Y33" s="623"/>
      <c r="Z33" s="659">
        <v>0.2</v>
      </c>
      <c r="AA33" s="659"/>
      <c r="AB33" s="659"/>
      <c r="AC33" s="659"/>
      <c r="AD33" s="660">
        <v>8395</v>
      </c>
      <c r="AE33" s="660"/>
      <c r="AF33" s="660"/>
      <c r="AG33" s="660"/>
      <c r="AH33" s="660"/>
      <c r="AI33" s="660"/>
      <c r="AJ33" s="660"/>
      <c r="AK33" s="660"/>
      <c r="AL33" s="624">
        <v>0.1</v>
      </c>
      <c r="AM33" s="625"/>
      <c r="AN33" s="625"/>
      <c r="AO33" s="661"/>
      <c r="AP33" s="664"/>
      <c r="AQ33" s="665"/>
      <c r="AR33" s="665"/>
      <c r="AS33" s="665"/>
      <c r="AT33" s="691"/>
      <c r="AU33" s="219"/>
      <c r="AV33" s="219"/>
      <c r="AW33" s="219"/>
      <c r="AX33" s="602" t="s">
        <v>306</v>
      </c>
      <c r="AY33" s="603"/>
      <c r="AZ33" s="603"/>
      <c r="BA33" s="603"/>
      <c r="BB33" s="603"/>
      <c r="BC33" s="603"/>
      <c r="BD33" s="603"/>
      <c r="BE33" s="603"/>
      <c r="BF33" s="604"/>
      <c r="BG33" s="682">
        <v>99.1</v>
      </c>
      <c r="BH33" s="606"/>
      <c r="BI33" s="606"/>
      <c r="BJ33" s="606"/>
      <c r="BK33" s="606"/>
      <c r="BL33" s="606"/>
      <c r="BM33" s="652">
        <v>97.9</v>
      </c>
      <c r="BN33" s="606"/>
      <c r="BO33" s="606"/>
      <c r="BP33" s="606"/>
      <c r="BQ33" s="669"/>
      <c r="BR33" s="682">
        <v>99.1</v>
      </c>
      <c r="BS33" s="606"/>
      <c r="BT33" s="606"/>
      <c r="BU33" s="606"/>
      <c r="BV33" s="606"/>
      <c r="BW33" s="606"/>
      <c r="BX33" s="652">
        <v>97.8</v>
      </c>
      <c r="BY33" s="606"/>
      <c r="BZ33" s="606"/>
      <c r="CA33" s="606"/>
      <c r="CB33" s="669"/>
      <c r="CD33" s="618" t="s">
        <v>307</v>
      </c>
      <c r="CE33" s="619"/>
      <c r="CF33" s="619"/>
      <c r="CG33" s="619"/>
      <c r="CH33" s="619"/>
      <c r="CI33" s="619"/>
      <c r="CJ33" s="619"/>
      <c r="CK33" s="619"/>
      <c r="CL33" s="619"/>
      <c r="CM33" s="619"/>
      <c r="CN33" s="619"/>
      <c r="CO33" s="619"/>
      <c r="CP33" s="619"/>
      <c r="CQ33" s="620"/>
      <c r="CR33" s="621">
        <v>6067446</v>
      </c>
      <c r="CS33" s="634"/>
      <c r="CT33" s="634"/>
      <c r="CU33" s="634"/>
      <c r="CV33" s="634"/>
      <c r="CW33" s="634"/>
      <c r="CX33" s="634"/>
      <c r="CY33" s="635"/>
      <c r="CZ33" s="624">
        <v>55</v>
      </c>
      <c r="DA33" s="636"/>
      <c r="DB33" s="636"/>
      <c r="DC33" s="637"/>
      <c r="DD33" s="627">
        <v>5385106</v>
      </c>
      <c r="DE33" s="634"/>
      <c r="DF33" s="634"/>
      <c r="DG33" s="634"/>
      <c r="DH33" s="634"/>
      <c r="DI33" s="634"/>
      <c r="DJ33" s="634"/>
      <c r="DK33" s="635"/>
      <c r="DL33" s="627">
        <v>2960144</v>
      </c>
      <c r="DM33" s="634"/>
      <c r="DN33" s="634"/>
      <c r="DO33" s="634"/>
      <c r="DP33" s="634"/>
      <c r="DQ33" s="634"/>
      <c r="DR33" s="634"/>
      <c r="DS33" s="634"/>
      <c r="DT33" s="634"/>
      <c r="DU33" s="634"/>
      <c r="DV33" s="635"/>
      <c r="DW33" s="624">
        <v>52.5</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2500952</v>
      </c>
      <c r="S34" s="622"/>
      <c r="T34" s="622"/>
      <c r="U34" s="622"/>
      <c r="V34" s="622"/>
      <c r="W34" s="622"/>
      <c r="X34" s="622"/>
      <c r="Y34" s="623"/>
      <c r="Z34" s="659">
        <v>21.5</v>
      </c>
      <c r="AA34" s="659"/>
      <c r="AB34" s="659"/>
      <c r="AC34" s="659"/>
      <c r="AD34" s="660" t="s">
        <v>121</v>
      </c>
      <c r="AE34" s="660"/>
      <c r="AF34" s="660"/>
      <c r="AG34" s="660"/>
      <c r="AH34" s="660"/>
      <c r="AI34" s="660"/>
      <c r="AJ34" s="660"/>
      <c r="AK34" s="660"/>
      <c r="AL34" s="624" t="s">
        <v>121</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2842841</v>
      </c>
      <c r="CS34" s="622"/>
      <c r="CT34" s="622"/>
      <c r="CU34" s="622"/>
      <c r="CV34" s="622"/>
      <c r="CW34" s="622"/>
      <c r="CX34" s="622"/>
      <c r="CY34" s="623"/>
      <c r="CZ34" s="624">
        <v>25.8</v>
      </c>
      <c r="DA34" s="636"/>
      <c r="DB34" s="636"/>
      <c r="DC34" s="637"/>
      <c r="DD34" s="627">
        <v>2463620</v>
      </c>
      <c r="DE34" s="622"/>
      <c r="DF34" s="622"/>
      <c r="DG34" s="622"/>
      <c r="DH34" s="622"/>
      <c r="DI34" s="622"/>
      <c r="DJ34" s="622"/>
      <c r="DK34" s="623"/>
      <c r="DL34" s="627">
        <v>1076998</v>
      </c>
      <c r="DM34" s="622"/>
      <c r="DN34" s="622"/>
      <c r="DO34" s="622"/>
      <c r="DP34" s="622"/>
      <c r="DQ34" s="622"/>
      <c r="DR34" s="622"/>
      <c r="DS34" s="622"/>
      <c r="DT34" s="622"/>
      <c r="DU34" s="622"/>
      <c r="DV34" s="623"/>
      <c r="DW34" s="624">
        <v>19.100000000000001</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191344</v>
      </c>
      <c r="S35" s="622"/>
      <c r="T35" s="622"/>
      <c r="U35" s="622"/>
      <c r="V35" s="622"/>
      <c r="W35" s="622"/>
      <c r="X35" s="622"/>
      <c r="Y35" s="623"/>
      <c r="Z35" s="659">
        <v>1.6</v>
      </c>
      <c r="AA35" s="659"/>
      <c r="AB35" s="659"/>
      <c r="AC35" s="659"/>
      <c r="AD35" s="660" t="s">
        <v>121</v>
      </c>
      <c r="AE35" s="660"/>
      <c r="AF35" s="660"/>
      <c r="AG35" s="660"/>
      <c r="AH35" s="660"/>
      <c r="AI35" s="660"/>
      <c r="AJ35" s="660"/>
      <c r="AK35" s="660"/>
      <c r="AL35" s="624" t="s">
        <v>121</v>
      </c>
      <c r="AM35" s="625"/>
      <c r="AN35" s="625"/>
      <c r="AO35" s="661"/>
      <c r="AP35" s="222"/>
      <c r="AQ35" s="679" t="s">
        <v>311</v>
      </c>
      <c r="AR35" s="680"/>
      <c r="AS35" s="680"/>
      <c r="AT35" s="680"/>
      <c r="AU35" s="680"/>
      <c r="AV35" s="680"/>
      <c r="AW35" s="680"/>
      <c r="AX35" s="680"/>
      <c r="AY35" s="680"/>
      <c r="AZ35" s="680"/>
      <c r="BA35" s="680"/>
      <c r="BB35" s="680"/>
      <c r="BC35" s="680"/>
      <c r="BD35" s="680"/>
      <c r="BE35" s="680"/>
      <c r="BF35" s="681"/>
      <c r="BG35" s="679" t="s">
        <v>312</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313</v>
      </c>
      <c r="CE35" s="619"/>
      <c r="CF35" s="619"/>
      <c r="CG35" s="619"/>
      <c r="CH35" s="619"/>
      <c r="CI35" s="619"/>
      <c r="CJ35" s="619"/>
      <c r="CK35" s="619"/>
      <c r="CL35" s="619"/>
      <c r="CM35" s="619"/>
      <c r="CN35" s="619"/>
      <c r="CO35" s="619"/>
      <c r="CP35" s="619"/>
      <c r="CQ35" s="620"/>
      <c r="CR35" s="621">
        <v>124093</v>
      </c>
      <c r="CS35" s="634"/>
      <c r="CT35" s="634"/>
      <c r="CU35" s="634"/>
      <c r="CV35" s="634"/>
      <c r="CW35" s="634"/>
      <c r="CX35" s="634"/>
      <c r="CY35" s="635"/>
      <c r="CZ35" s="624">
        <v>1.1000000000000001</v>
      </c>
      <c r="DA35" s="636"/>
      <c r="DB35" s="636"/>
      <c r="DC35" s="637"/>
      <c r="DD35" s="627">
        <v>97882</v>
      </c>
      <c r="DE35" s="634"/>
      <c r="DF35" s="634"/>
      <c r="DG35" s="634"/>
      <c r="DH35" s="634"/>
      <c r="DI35" s="634"/>
      <c r="DJ35" s="634"/>
      <c r="DK35" s="635"/>
      <c r="DL35" s="627">
        <v>88089</v>
      </c>
      <c r="DM35" s="634"/>
      <c r="DN35" s="634"/>
      <c r="DO35" s="634"/>
      <c r="DP35" s="634"/>
      <c r="DQ35" s="634"/>
      <c r="DR35" s="634"/>
      <c r="DS35" s="634"/>
      <c r="DT35" s="634"/>
      <c r="DU35" s="634"/>
      <c r="DV35" s="635"/>
      <c r="DW35" s="624">
        <v>1.6</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145057</v>
      </c>
      <c r="S36" s="622"/>
      <c r="T36" s="622"/>
      <c r="U36" s="622"/>
      <c r="V36" s="622"/>
      <c r="W36" s="622"/>
      <c r="X36" s="622"/>
      <c r="Y36" s="623"/>
      <c r="Z36" s="659">
        <v>1.2</v>
      </c>
      <c r="AA36" s="659"/>
      <c r="AB36" s="659"/>
      <c r="AC36" s="659"/>
      <c r="AD36" s="660" t="s">
        <v>121</v>
      </c>
      <c r="AE36" s="660"/>
      <c r="AF36" s="660"/>
      <c r="AG36" s="660"/>
      <c r="AH36" s="660"/>
      <c r="AI36" s="660"/>
      <c r="AJ36" s="660"/>
      <c r="AK36" s="660"/>
      <c r="AL36" s="624" t="s">
        <v>121</v>
      </c>
      <c r="AM36" s="625"/>
      <c r="AN36" s="625"/>
      <c r="AO36" s="661"/>
      <c r="AP36" s="222"/>
      <c r="AQ36" s="670" t="s">
        <v>315</v>
      </c>
      <c r="AR36" s="671"/>
      <c r="AS36" s="671"/>
      <c r="AT36" s="671"/>
      <c r="AU36" s="671"/>
      <c r="AV36" s="671"/>
      <c r="AW36" s="671"/>
      <c r="AX36" s="671"/>
      <c r="AY36" s="672"/>
      <c r="AZ36" s="673">
        <v>1985391</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v>34402</v>
      </c>
      <c r="BW36" s="674"/>
      <c r="BX36" s="674"/>
      <c r="BY36" s="674"/>
      <c r="BZ36" s="674"/>
      <c r="CA36" s="674"/>
      <c r="CB36" s="675"/>
      <c r="CD36" s="618" t="s">
        <v>317</v>
      </c>
      <c r="CE36" s="619"/>
      <c r="CF36" s="619"/>
      <c r="CG36" s="619"/>
      <c r="CH36" s="619"/>
      <c r="CI36" s="619"/>
      <c r="CJ36" s="619"/>
      <c r="CK36" s="619"/>
      <c r="CL36" s="619"/>
      <c r="CM36" s="619"/>
      <c r="CN36" s="619"/>
      <c r="CO36" s="619"/>
      <c r="CP36" s="619"/>
      <c r="CQ36" s="620"/>
      <c r="CR36" s="621">
        <v>1553748</v>
      </c>
      <c r="CS36" s="622"/>
      <c r="CT36" s="622"/>
      <c r="CU36" s="622"/>
      <c r="CV36" s="622"/>
      <c r="CW36" s="622"/>
      <c r="CX36" s="622"/>
      <c r="CY36" s="623"/>
      <c r="CZ36" s="624">
        <v>14.1</v>
      </c>
      <c r="DA36" s="636"/>
      <c r="DB36" s="636"/>
      <c r="DC36" s="637"/>
      <c r="DD36" s="627">
        <v>1462620</v>
      </c>
      <c r="DE36" s="622"/>
      <c r="DF36" s="622"/>
      <c r="DG36" s="622"/>
      <c r="DH36" s="622"/>
      <c r="DI36" s="622"/>
      <c r="DJ36" s="622"/>
      <c r="DK36" s="623"/>
      <c r="DL36" s="627">
        <v>1226019</v>
      </c>
      <c r="DM36" s="622"/>
      <c r="DN36" s="622"/>
      <c r="DO36" s="622"/>
      <c r="DP36" s="622"/>
      <c r="DQ36" s="622"/>
      <c r="DR36" s="622"/>
      <c r="DS36" s="622"/>
      <c r="DT36" s="622"/>
      <c r="DU36" s="622"/>
      <c r="DV36" s="623"/>
      <c r="DW36" s="624">
        <v>21.7</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266830</v>
      </c>
      <c r="S37" s="622"/>
      <c r="T37" s="622"/>
      <c r="U37" s="622"/>
      <c r="V37" s="622"/>
      <c r="W37" s="622"/>
      <c r="X37" s="622"/>
      <c r="Y37" s="623"/>
      <c r="Z37" s="659">
        <v>2.2999999999999998</v>
      </c>
      <c r="AA37" s="659"/>
      <c r="AB37" s="659"/>
      <c r="AC37" s="659"/>
      <c r="AD37" s="660" t="s">
        <v>121</v>
      </c>
      <c r="AE37" s="660"/>
      <c r="AF37" s="660"/>
      <c r="AG37" s="660"/>
      <c r="AH37" s="660"/>
      <c r="AI37" s="660"/>
      <c r="AJ37" s="660"/>
      <c r="AK37" s="660"/>
      <c r="AL37" s="624" t="s">
        <v>121</v>
      </c>
      <c r="AM37" s="625"/>
      <c r="AN37" s="625"/>
      <c r="AO37" s="661"/>
      <c r="AQ37" s="654" t="s">
        <v>319</v>
      </c>
      <c r="AR37" s="655"/>
      <c r="AS37" s="655"/>
      <c r="AT37" s="655"/>
      <c r="AU37" s="655"/>
      <c r="AV37" s="655"/>
      <c r="AW37" s="655"/>
      <c r="AX37" s="655"/>
      <c r="AY37" s="656"/>
      <c r="AZ37" s="621">
        <v>594680</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2360</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538080</v>
      </c>
      <c r="CS37" s="634"/>
      <c r="CT37" s="634"/>
      <c r="CU37" s="634"/>
      <c r="CV37" s="634"/>
      <c r="CW37" s="634"/>
      <c r="CX37" s="634"/>
      <c r="CY37" s="635"/>
      <c r="CZ37" s="624">
        <v>4.9000000000000004</v>
      </c>
      <c r="DA37" s="636"/>
      <c r="DB37" s="636"/>
      <c r="DC37" s="637"/>
      <c r="DD37" s="627">
        <v>508291</v>
      </c>
      <c r="DE37" s="634"/>
      <c r="DF37" s="634"/>
      <c r="DG37" s="634"/>
      <c r="DH37" s="634"/>
      <c r="DI37" s="634"/>
      <c r="DJ37" s="634"/>
      <c r="DK37" s="635"/>
      <c r="DL37" s="627">
        <v>508291</v>
      </c>
      <c r="DM37" s="634"/>
      <c r="DN37" s="634"/>
      <c r="DO37" s="634"/>
      <c r="DP37" s="634"/>
      <c r="DQ37" s="634"/>
      <c r="DR37" s="634"/>
      <c r="DS37" s="634"/>
      <c r="DT37" s="634"/>
      <c r="DU37" s="634"/>
      <c r="DV37" s="635"/>
      <c r="DW37" s="624">
        <v>9</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68500</v>
      </c>
      <c r="S38" s="622"/>
      <c r="T38" s="622"/>
      <c r="U38" s="622"/>
      <c r="V38" s="622"/>
      <c r="W38" s="622"/>
      <c r="X38" s="622"/>
      <c r="Y38" s="623"/>
      <c r="Z38" s="659">
        <v>0.6</v>
      </c>
      <c r="AA38" s="659"/>
      <c r="AB38" s="659"/>
      <c r="AC38" s="659"/>
      <c r="AD38" s="660" t="s">
        <v>121</v>
      </c>
      <c r="AE38" s="660"/>
      <c r="AF38" s="660"/>
      <c r="AG38" s="660"/>
      <c r="AH38" s="660"/>
      <c r="AI38" s="660"/>
      <c r="AJ38" s="660"/>
      <c r="AK38" s="660"/>
      <c r="AL38" s="624" t="s">
        <v>121</v>
      </c>
      <c r="AM38" s="625"/>
      <c r="AN38" s="625"/>
      <c r="AO38" s="661"/>
      <c r="AQ38" s="654" t="s">
        <v>323</v>
      </c>
      <c r="AR38" s="655"/>
      <c r="AS38" s="655"/>
      <c r="AT38" s="655"/>
      <c r="AU38" s="655"/>
      <c r="AV38" s="655"/>
      <c r="AW38" s="655"/>
      <c r="AX38" s="655"/>
      <c r="AY38" s="656"/>
      <c r="AZ38" s="621">
        <v>228198</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2728</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1094229</v>
      </c>
      <c r="CS38" s="622"/>
      <c r="CT38" s="622"/>
      <c r="CU38" s="622"/>
      <c r="CV38" s="622"/>
      <c r="CW38" s="622"/>
      <c r="CX38" s="622"/>
      <c r="CY38" s="623"/>
      <c r="CZ38" s="624">
        <v>9.9</v>
      </c>
      <c r="DA38" s="636"/>
      <c r="DB38" s="636"/>
      <c r="DC38" s="637"/>
      <c r="DD38" s="627">
        <v>953641</v>
      </c>
      <c r="DE38" s="622"/>
      <c r="DF38" s="622"/>
      <c r="DG38" s="622"/>
      <c r="DH38" s="622"/>
      <c r="DI38" s="622"/>
      <c r="DJ38" s="622"/>
      <c r="DK38" s="623"/>
      <c r="DL38" s="627">
        <v>569038</v>
      </c>
      <c r="DM38" s="622"/>
      <c r="DN38" s="622"/>
      <c r="DO38" s="622"/>
      <c r="DP38" s="622"/>
      <c r="DQ38" s="622"/>
      <c r="DR38" s="622"/>
      <c r="DS38" s="622"/>
      <c r="DT38" s="622"/>
      <c r="DU38" s="622"/>
      <c r="DV38" s="623"/>
      <c r="DW38" s="624">
        <v>10.1</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121</v>
      </c>
      <c r="S39" s="622"/>
      <c r="T39" s="622"/>
      <c r="U39" s="622"/>
      <c r="V39" s="622"/>
      <c r="W39" s="622"/>
      <c r="X39" s="622"/>
      <c r="Y39" s="623"/>
      <c r="Z39" s="659" t="s">
        <v>121</v>
      </c>
      <c r="AA39" s="659"/>
      <c r="AB39" s="659"/>
      <c r="AC39" s="659"/>
      <c r="AD39" s="660" t="s">
        <v>121</v>
      </c>
      <c r="AE39" s="660"/>
      <c r="AF39" s="660"/>
      <c r="AG39" s="660"/>
      <c r="AH39" s="660"/>
      <c r="AI39" s="660"/>
      <c r="AJ39" s="660"/>
      <c r="AK39" s="660"/>
      <c r="AL39" s="624" t="s">
        <v>121</v>
      </c>
      <c r="AM39" s="625"/>
      <c r="AN39" s="625"/>
      <c r="AO39" s="661"/>
      <c r="AQ39" s="654" t="s">
        <v>327</v>
      </c>
      <c r="AR39" s="655"/>
      <c r="AS39" s="655"/>
      <c r="AT39" s="655"/>
      <c r="AU39" s="655"/>
      <c r="AV39" s="655"/>
      <c r="AW39" s="655"/>
      <c r="AX39" s="655"/>
      <c r="AY39" s="656"/>
      <c r="AZ39" s="621">
        <v>68284</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4052</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58586</v>
      </c>
      <c r="CS39" s="634"/>
      <c r="CT39" s="634"/>
      <c r="CU39" s="634"/>
      <c r="CV39" s="634"/>
      <c r="CW39" s="634"/>
      <c r="CX39" s="634"/>
      <c r="CY39" s="635"/>
      <c r="CZ39" s="624">
        <v>0.5</v>
      </c>
      <c r="DA39" s="636"/>
      <c r="DB39" s="636"/>
      <c r="DC39" s="637"/>
      <c r="DD39" s="627">
        <v>51394</v>
      </c>
      <c r="DE39" s="634"/>
      <c r="DF39" s="634"/>
      <c r="DG39" s="634"/>
      <c r="DH39" s="634"/>
      <c r="DI39" s="634"/>
      <c r="DJ39" s="634"/>
      <c r="DK39" s="635"/>
      <c r="DL39" s="627" t="s">
        <v>121</v>
      </c>
      <c r="DM39" s="634"/>
      <c r="DN39" s="634"/>
      <c r="DO39" s="634"/>
      <c r="DP39" s="634"/>
      <c r="DQ39" s="634"/>
      <c r="DR39" s="634"/>
      <c r="DS39" s="634"/>
      <c r="DT39" s="634"/>
      <c r="DU39" s="634"/>
      <c r="DV39" s="635"/>
      <c r="DW39" s="624" t="s">
        <v>121</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t="s">
        <v>121</v>
      </c>
      <c r="S40" s="622"/>
      <c r="T40" s="622"/>
      <c r="U40" s="622"/>
      <c r="V40" s="622"/>
      <c r="W40" s="622"/>
      <c r="X40" s="622"/>
      <c r="Y40" s="623"/>
      <c r="Z40" s="659" t="s">
        <v>121</v>
      </c>
      <c r="AA40" s="659"/>
      <c r="AB40" s="659"/>
      <c r="AC40" s="659"/>
      <c r="AD40" s="660" t="s">
        <v>121</v>
      </c>
      <c r="AE40" s="660"/>
      <c r="AF40" s="660"/>
      <c r="AG40" s="660"/>
      <c r="AH40" s="660"/>
      <c r="AI40" s="660"/>
      <c r="AJ40" s="660"/>
      <c r="AK40" s="660"/>
      <c r="AL40" s="624" t="s">
        <v>121</v>
      </c>
      <c r="AM40" s="625"/>
      <c r="AN40" s="625"/>
      <c r="AO40" s="661"/>
      <c r="AQ40" s="654" t="s">
        <v>331</v>
      </c>
      <c r="AR40" s="655"/>
      <c r="AS40" s="655"/>
      <c r="AT40" s="655"/>
      <c r="AU40" s="655"/>
      <c r="AV40" s="655"/>
      <c r="AW40" s="655"/>
      <c r="AX40" s="655"/>
      <c r="AY40" s="656"/>
      <c r="AZ40" s="621" t="s">
        <v>121</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88</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393949</v>
      </c>
      <c r="CS40" s="622"/>
      <c r="CT40" s="622"/>
      <c r="CU40" s="622"/>
      <c r="CV40" s="622"/>
      <c r="CW40" s="622"/>
      <c r="CX40" s="622"/>
      <c r="CY40" s="623"/>
      <c r="CZ40" s="624">
        <v>3.6</v>
      </c>
      <c r="DA40" s="636"/>
      <c r="DB40" s="636"/>
      <c r="DC40" s="637"/>
      <c r="DD40" s="627">
        <v>355949</v>
      </c>
      <c r="DE40" s="622"/>
      <c r="DF40" s="622"/>
      <c r="DG40" s="622"/>
      <c r="DH40" s="622"/>
      <c r="DI40" s="622"/>
      <c r="DJ40" s="622"/>
      <c r="DK40" s="623"/>
      <c r="DL40" s="627" t="s">
        <v>121</v>
      </c>
      <c r="DM40" s="622"/>
      <c r="DN40" s="622"/>
      <c r="DO40" s="622"/>
      <c r="DP40" s="622"/>
      <c r="DQ40" s="622"/>
      <c r="DR40" s="622"/>
      <c r="DS40" s="622"/>
      <c r="DT40" s="622"/>
      <c r="DU40" s="622"/>
      <c r="DV40" s="623"/>
      <c r="DW40" s="624" t="s">
        <v>121</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11631056</v>
      </c>
      <c r="S41" s="646"/>
      <c r="T41" s="646"/>
      <c r="U41" s="646"/>
      <c r="V41" s="646"/>
      <c r="W41" s="646"/>
      <c r="X41" s="646"/>
      <c r="Y41" s="649"/>
      <c r="Z41" s="650">
        <v>100</v>
      </c>
      <c r="AA41" s="650"/>
      <c r="AB41" s="650"/>
      <c r="AC41" s="650"/>
      <c r="AD41" s="651">
        <v>5641722</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186546</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121</v>
      </c>
      <c r="CS41" s="634"/>
      <c r="CT41" s="634"/>
      <c r="CU41" s="634"/>
      <c r="CV41" s="634"/>
      <c r="CW41" s="634"/>
      <c r="CX41" s="634"/>
      <c r="CY41" s="635"/>
      <c r="CZ41" s="624" t="s">
        <v>121</v>
      </c>
      <c r="DA41" s="636"/>
      <c r="DB41" s="636"/>
      <c r="DC41" s="637"/>
      <c r="DD41" s="627" t="s">
        <v>121</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907683</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379</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571346</v>
      </c>
      <c r="CS42" s="634"/>
      <c r="CT42" s="634"/>
      <c r="CU42" s="634"/>
      <c r="CV42" s="634"/>
      <c r="CW42" s="634"/>
      <c r="CX42" s="634"/>
      <c r="CY42" s="635"/>
      <c r="CZ42" s="624">
        <v>5.2</v>
      </c>
      <c r="DA42" s="636"/>
      <c r="DB42" s="636"/>
      <c r="DC42" s="637"/>
      <c r="DD42" s="627">
        <v>264671</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342</v>
      </c>
      <c r="CD43" s="618" t="s">
        <v>343</v>
      </c>
      <c r="CE43" s="619"/>
      <c r="CF43" s="619"/>
      <c r="CG43" s="619"/>
      <c r="CH43" s="619"/>
      <c r="CI43" s="619"/>
      <c r="CJ43" s="619"/>
      <c r="CK43" s="619"/>
      <c r="CL43" s="619"/>
      <c r="CM43" s="619"/>
      <c r="CN43" s="619"/>
      <c r="CO43" s="619"/>
      <c r="CP43" s="619"/>
      <c r="CQ43" s="620"/>
      <c r="CR43" s="621">
        <v>23591</v>
      </c>
      <c r="CS43" s="634"/>
      <c r="CT43" s="634"/>
      <c r="CU43" s="634"/>
      <c r="CV43" s="634"/>
      <c r="CW43" s="634"/>
      <c r="CX43" s="634"/>
      <c r="CY43" s="635"/>
      <c r="CZ43" s="624">
        <v>0.2</v>
      </c>
      <c r="DA43" s="636"/>
      <c r="DB43" s="636"/>
      <c r="DC43" s="637"/>
      <c r="DD43" s="627">
        <v>23591</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571082</v>
      </c>
      <c r="CS44" s="622"/>
      <c r="CT44" s="622"/>
      <c r="CU44" s="622"/>
      <c r="CV44" s="622"/>
      <c r="CW44" s="622"/>
      <c r="CX44" s="622"/>
      <c r="CY44" s="623"/>
      <c r="CZ44" s="624">
        <v>5.2</v>
      </c>
      <c r="DA44" s="625"/>
      <c r="DB44" s="625"/>
      <c r="DC44" s="626"/>
      <c r="DD44" s="627">
        <v>264407</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131495</v>
      </c>
      <c r="CS45" s="634"/>
      <c r="CT45" s="634"/>
      <c r="CU45" s="634"/>
      <c r="CV45" s="634"/>
      <c r="CW45" s="634"/>
      <c r="CX45" s="634"/>
      <c r="CY45" s="635"/>
      <c r="CZ45" s="624">
        <v>1.2</v>
      </c>
      <c r="DA45" s="636"/>
      <c r="DB45" s="636"/>
      <c r="DC45" s="637"/>
      <c r="DD45" s="627">
        <v>31543</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348</v>
      </c>
      <c r="CG46" s="619"/>
      <c r="CH46" s="619"/>
      <c r="CI46" s="619"/>
      <c r="CJ46" s="619"/>
      <c r="CK46" s="619"/>
      <c r="CL46" s="619"/>
      <c r="CM46" s="619"/>
      <c r="CN46" s="619"/>
      <c r="CO46" s="619"/>
      <c r="CP46" s="619"/>
      <c r="CQ46" s="620"/>
      <c r="CR46" s="621">
        <v>439587</v>
      </c>
      <c r="CS46" s="622"/>
      <c r="CT46" s="622"/>
      <c r="CU46" s="622"/>
      <c r="CV46" s="622"/>
      <c r="CW46" s="622"/>
      <c r="CX46" s="622"/>
      <c r="CY46" s="623"/>
      <c r="CZ46" s="624">
        <v>4</v>
      </c>
      <c r="DA46" s="625"/>
      <c r="DB46" s="625"/>
      <c r="DC46" s="626"/>
      <c r="DD46" s="627">
        <v>232864</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349</v>
      </c>
      <c r="CG47" s="619"/>
      <c r="CH47" s="619"/>
      <c r="CI47" s="619"/>
      <c r="CJ47" s="619"/>
      <c r="CK47" s="619"/>
      <c r="CL47" s="619"/>
      <c r="CM47" s="619"/>
      <c r="CN47" s="619"/>
      <c r="CO47" s="619"/>
      <c r="CP47" s="619"/>
      <c r="CQ47" s="620"/>
      <c r="CR47" s="621">
        <v>264</v>
      </c>
      <c r="CS47" s="634"/>
      <c r="CT47" s="634"/>
      <c r="CU47" s="634"/>
      <c r="CV47" s="634"/>
      <c r="CW47" s="634"/>
      <c r="CX47" s="634"/>
      <c r="CY47" s="635"/>
      <c r="CZ47" s="624">
        <v>0</v>
      </c>
      <c r="DA47" s="636"/>
      <c r="DB47" s="636"/>
      <c r="DC47" s="637"/>
      <c r="DD47" s="627">
        <v>264</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350</v>
      </c>
      <c r="CG48" s="619"/>
      <c r="CH48" s="619"/>
      <c r="CI48" s="619"/>
      <c r="CJ48" s="619"/>
      <c r="CK48" s="619"/>
      <c r="CL48" s="619"/>
      <c r="CM48" s="619"/>
      <c r="CN48" s="619"/>
      <c r="CO48" s="619"/>
      <c r="CP48" s="619"/>
      <c r="CQ48" s="620"/>
      <c r="CR48" s="621" t="s">
        <v>121</v>
      </c>
      <c r="CS48" s="622"/>
      <c r="CT48" s="622"/>
      <c r="CU48" s="622"/>
      <c r="CV48" s="622"/>
      <c r="CW48" s="622"/>
      <c r="CX48" s="622"/>
      <c r="CY48" s="623"/>
      <c r="CZ48" s="624" t="s">
        <v>121</v>
      </c>
      <c r="DA48" s="625"/>
      <c r="DB48" s="625"/>
      <c r="DC48" s="626"/>
      <c r="DD48" s="627" t="s">
        <v>121</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351</v>
      </c>
      <c r="CE49" s="603"/>
      <c r="CF49" s="603"/>
      <c r="CG49" s="603"/>
      <c r="CH49" s="603"/>
      <c r="CI49" s="603"/>
      <c r="CJ49" s="603"/>
      <c r="CK49" s="603"/>
      <c r="CL49" s="603"/>
      <c r="CM49" s="603"/>
      <c r="CN49" s="603"/>
      <c r="CO49" s="603"/>
      <c r="CP49" s="603"/>
      <c r="CQ49" s="604"/>
      <c r="CR49" s="605">
        <v>11029677</v>
      </c>
      <c r="CS49" s="606"/>
      <c r="CT49" s="606"/>
      <c r="CU49" s="606"/>
      <c r="CV49" s="606"/>
      <c r="CW49" s="606"/>
      <c r="CX49" s="606"/>
      <c r="CY49" s="607"/>
      <c r="CZ49" s="608">
        <v>100</v>
      </c>
      <c r="DA49" s="609"/>
      <c r="DB49" s="609"/>
      <c r="DC49" s="610"/>
      <c r="DD49" s="611">
        <v>8605987</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6EIzjEMd7Tnr5UB5HBKvk+7SeICq5n5wfM56MYMrHxGRd/UVvB/CHi/vcefr4tBIs31sy9ugKkI0w6UQsQlW3w==" saltValue="+kJ5HfXw5Z5F2JOzz4sEC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15">
      <c r="A7" s="236">
        <v>1</v>
      </c>
      <c r="B7" s="1047" t="s">
        <v>374</v>
      </c>
      <c r="C7" s="1048"/>
      <c r="D7" s="1048"/>
      <c r="E7" s="1048"/>
      <c r="F7" s="1048"/>
      <c r="G7" s="1048"/>
      <c r="H7" s="1048"/>
      <c r="I7" s="1048"/>
      <c r="J7" s="1048"/>
      <c r="K7" s="1048"/>
      <c r="L7" s="1048"/>
      <c r="M7" s="1048"/>
      <c r="N7" s="1048"/>
      <c r="O7" s="1048"/>
      <c r="P7" s="1049"/>
      <c r="Q7" s="1102">
        <v>11633</v>
      </c>
      <c r="R7" s="1103"/>
      <c r="S7" s="1103"/>
      <c r="T7" s="1103"/>
      <c r="U7" s="1103"/>
      <c r="V7" s="1103">
        <v>11036</v>
      </c>
      <c r="W7" s="1103"/>
      <c r="X7" s="1103"/>
      <c r="Y7" s="1103"/>
      <c r="Z7" s="1103"/>
      <c r="AA7" s="1103">
        <v>598</v>
      </c>
      <c r="AB7" s="1103"/>
      <c r="AC7" s="1103"/>
      <c r="AD7" s="1103"/>
      <c r="AE7" s="1104"/>
      <c r="AF7" s="1105">
        <v>588</v>
      </c>
      <c r="AG7" s="1106"/>
      <c r="AH7" s="1106"/>
      <c r="AI7" s="1106"/>
      <c r="AJ7" s="1107"/>
      <c r="AK7" s="1108">
        <v>196</v>
      </c>
      <c r="AL7" s="1109"/>
      <c r="AM7" s="1109"/>
      <c r="AN7" s="1109"/>
      <c r="AO7" s="1109"/>
      <c r="AP7" s="1109">
        <v>7699</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554</v>
      </c>
      <c r="BT7" s="1100"/>
      <c r="BU7" s="1100"/>
      <c r="BV7" s="1100"/>
      <c r="BW7" s="1100"/>
      <c r="BX7" s="1100"/>
      <c r="BY7" s="1100"/>
      <c r="BZ7" s="1100"/>
      <c r="CA7" s="1100"/>
      <c r="CB7" s="1100"/>
      <c r="CC7" s="1100"/>
      <c r="CD7" s="1100"/>
      <c r="CE7" s="1100"/>
      <c r="CF7" s="1100"/>
      <c r="CG7" s="1112"/>
      <c r="CH7" s="1096">
        <v>1</v>
      </c>
      <c r="CI7" s="1097"/>
      <c r="CJ7" s="1097"/>
      <c r="CK7" s="1097"/>
      <c r="CL7" s="1098"/>
      <c r="CM7" s="1096">
        <v>18</v>
      </c>
      <c r="CN7" s="1097"/>
      <c r="CO7" s="1097"/>
      <c r="CP7" s="1097"/>
      <c r="CQ7" s="1098"/>
      <c r="CR7" s="1096">
        <v>8</v>
      </c>
      <c r="CS7" s="1097"/>
      <c r="CT7" s="1097"/>
      <c r="CU7" s="1097"/>
      <c r="CV7" s="1098"/>
      <c r="CW7" s="1096" t="s">
        <v>488</v>
      </c>
      <c r="CX7" s="1097"/>
      <c r="CY7" s="1097"/>
      <c r="CZ7" s="1097"/>
      <c r="DA7" s="1098"/>
      <c r="DB7" s="1096" t="s">
        <v>488</v>
      </c>
      <c r="DC7" s="1097"/>
      <c r="DD7" s="1097"/>
      <c r="DE7" s="1097"/>
      <c r="DF7" s="1098"/>
      <c r="DG7" s="1096" t="s">
        <v>488</v>
      </c>
      <c r="DH7" s="1097"/>
      <c r="DI7" s="1097"/>
      <c r="DJ7" s="1097"/>
      <c r="DK7" s="1098"/>
      <c r="DL7" s="1096" t="s">
        <v>488</v>
      </c>
      <c r="DM7" s="1097"/>
      <c r="DN7" s="1097"/>
      <c r="DO7" s="1097"/>
      <c r="DP7" s="1098"/>
      <c r="DQ7" s="1096" t="s">
        <v>488</v>
      </c>
      <c r="DR7" s="1097"/>
      <c r="DS7" s="1097"/>
      <c r="DT7" s="1097"/>
      <c r="DU7" s="1098"/>
      <c r="DV7" s="1099"/>
      <c r="DW7" s="1100"/>
      <c r="DX7" s="1100"/>
      <c r="DY7" s="1100"/>
      <c r="DZ7" s="1101"/>
      <c r="EA7" s="234"/>
    </row>
    <row r="8" spans="1:131" s="235" customFormat="1" ht="26.25" customHeight="1" x14ac:dyDescent="0.15">
      <c r="A8" s="238">
        <v>2</v>
      </c>
      <c r="B8" s="1030" t="s">
        <v>375</v>
      </c>
      <c r="C8" s="1031"/>
      <c r="D8" s="1031"/>
      <c r="E8" s="1031"/>
      <c r="F8" s="1031"/>
      <c r="G8" s="1031"/>
      <c r="H8" s="1031"/>
      <c r="I8" s="1031"/>
      <c r="J8" s="1031"/>
      <c r="K8" s="1031"/>
      <c r="L8" s="1031"/>
      <c r="M8" s="1031"/>
      <c r="N8" s="1031"/>
      <c r="O8" s="1031"/>
      <c r="P8" s="1032"/>
      <c r="Q8" s="1038">
        <v>47</v>
      </c>
      <c r="R8" s="1039"/>
      <c r="S8" s="1039"/>
      <c r="T8" s="1039"/>
      <c r="U8" s="1039"/>
      <c r="V8" s="1039">
        <v>43</v>
      </c>
      <c r="W8" s="1039"/>
      <c r="X8" s="1039"/>
      <c r="Y8" s="1039"/>
      <c r="Z8" s="1039"/>
      <c r="AA8" s="1039">
        <v>4</v>
      </c>
      <c r="AB8" s="1039"/>
      <c r="AC8" s="1039"/>
      <c r="AD8" s="1039"/>
      <c r="AE8" s="1040"/>
      <c r="AF8" s="1035">
        <v>4</v>
      </c>
      <c r="AG8" s="1036"/>
      <c r="AH8" s="1036"/>
      <c r="AI8" s="1036"/>
      <c r="AJ8" s="1037"/>
      <c r="AK8" s="1080">
        <v>15</v>
      </c>
      <c r="AL8" s="1081"/>
      <c r="AM8" s="1081"/>
      <c r="AN8" s="1081"/>
      <c r="AO8" s="1081"/>
      <c r="AP8" s="1081" t="s">
        <v>563</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377</v>
      </c>
      <c r="B23" s="937" t="s">
        <v>378</v>
      </c>
      <c r="C23" s="938"/>
      <c r="D23" s="938"/>
      <c r="E23" s="938"/>
      <c r="F23" s="938"/>
      <c r="G23" s="938"/>
      <c r="H23" s="938"/>
      <c r="I23" s="938"/>
      <c r="J23" s="938"/>
      <c r="K23" s="938"/>
      <c r="L23" s="938"/>
      <c r="M23" s="938"/>
      <c r="N23" s="938"/>
      <c r="O23" s="938"/>
      <c r="P23" s="948"/>
      <c r="Q23" s="1067">
        <v>11631</v>
      </c>
      <c r="R23" s="1061"/>
      <c r="S23" s="1061"/>
      <c r="T23" s="1061"/>
      <c r="U23" s="1061"/>
      <c r="V23" s="1061">
        <v>11030</v>
      </c>
      <c r="W23" s="1061"/>
      <c r="X23" s="1061"/>
      <c r="Y23" s="1061"/>
      <c r="Z23" s="1061"/>
      <c r="AA23" s="1061">
        <v>601</v>
      </c>
      <c r="AB23" s="1061"/>
      <c r="AC23" s="1061"/>
      <c r="AD23" s="1061"/>
      <c r="AE23" s="1068"/>
      <c r="AF23" s="1069">
        <v>591</v>
      </c>
      <c r="AG23" s="1061"/>
      <c r="AH23" s="1061"/>
      <c r="AI23" s="1061"/>
      <c r="AJ23" s="1070"/>
      <c r="AK23" s="1071"/>
      <c r="AL23" s="1072"/>
      <c r="AM23" s="1072"/>
      <c r="AN23" s="1072"/>
      <c r="AO23" s="1072"/>
      <c r="AP23" s="1061">
        <v>7699</v>
      </c>
      <c r="AQ23" s="1061"/>
      <c r="AR23" s="1061"/>
      <c r="AS23" s="1061"/>
      <c r="AT23" s="1061"/>
      <c r="AU23" s="1062"/>
      <c r="AV23" s="1062"/>
      <c r="AW23" s="1062"/>
      <c r="AX23" s="1062"/>
      <c r="AY23" s="1063"/>
      <c r="AZ23" s="1064" t="s">
        <v>121</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389</v>
      </c>
      <c r="C28" s="1048"/>
      <c r="D28" s="1048"/>
      <c r="E28" s="1048"/>
      <c r="F28" s="1048"/>
      <c r="G28" s="1048"/>
      <c r="H28" s="1048"/>
      <c r="I28" s="1048"/>
      <c r="J28" s="1048"/>
      <c r="K28" s="1048"/>
      <c r="L28" s="1048"/>
      <c r="M28" s="1048"/>
      <c r="N28" s="1048"/>
      <c r="O28" s="1048"/>
      <c r="P28" s="1049"/>
      <c r="Q28" s="1050">
        <v>2197</v>
      </c>
      <c r="R28" s="1051"/>
      <c r="S28" s="1051"/>
      <c r="T28" s="1051"/>
      <c r="U28" s="1051"/>
      <c r="V28" s="1051">
        <v>2163</v>
      </c>
      <c r="W28" s="1051"/>
      <c r="X28" s="1051"/>
      <c r="Y28" s="1051"/>
      <c r="Z28" s="1051"/>
      <c r="AA28" s="1051">
        <v>34</v>
      </c>
      <c r="AB28" s="1051"/>
      <c r="AC28" s="1051"/>
      <c r="AD28" s="1051"/>
      <c r="AE28" s="1052"/>
      <c r="AF28" s="1053">
        <v>34</v>
      </c>
      <c r="AG28" s="1051"/>
      <c r="AH28" s="1051"/>
      <c r="AI28" s="1051"/>
      <c r="AJ28" s="1054"/>
      <c r="AK28" s="1042">
        <v>164</v>
      </c>
      <c r="AL28" s="1043"/>
      <c r="AM28" s="1043"/>
      <c r="AN28" s="1043"/>
      <c r="AO28" s="1043"/>
      <c r="AP28" s="1043" t="s">
        <v>488</v>
      </c>
      <c r="AQ28" s="1043"/>
      <c r="AR28" s="1043"/>
      <c r="AS28" s="1043"/>
      <c r="AT28" s="1043"/>
      <c r="AU28" s="1043" t="s">
        <v>488</v>
      </c>
      <c r="AV28" s="1043"/>
      <c r="AW28" s="1043"/>
      <c r="AX28" s="1043"/>
      <c r="AY28" s="1043"/>
      <c r="AZ28" s="1044" t="s">
        <v>488</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390</v>
      </c>
      <c r="C29" s="1031"/>
      <c r="D29" s="1031"/>
      <c r="E29" s="1031"/>
      <c r="F29" s="1031"/>
      <c r="G29" s="1031"/>
      <c r="H29" s="1031"/>
      <c r="I29" s="1031"/>
      <c r="J29" s="1031"/>
      <c r="K29" s="1031"/>
      <c r="L29" s="1031"/>
      <c r="M29" s="1031"/>
      <c r="N29" s="1031"/>
      <c r="O29" s="1031"/>
      <c r="P29" s="1032"/>
      <c r="Q29" s="1038">
        <v>1519</v>
      </c>
      <c r="R29" s="1039"/>
      <c r="S29" s="1039"/>
      <c r="T29" s="1039"/>
      <c r="U29" s="1039"/>
      <c r="V29" s="1039">
        <v>1490</v>
      </c>
      <c r="W29" s="1039"/>
      <c r="X29" s="1039"/>
      <c r="Y29" s="1039"/>
      <c r="Z29" s="1039"/>
      <c r="AA29" s="1039">
        <v>28</v>
      </c>
      <c r="AB29" s="1039"/>
      <c r="AC29" s="1039"/>
      <c r="AD29" s="1039"/>
      <c r="AE29" s="1040"/>
      <c r="AF29" s="1035">
        <v>28</v>
      </c>
      <c r="AG29" s="1036"/>
      <c r="AH29" s="1036"/>
      <c r="AI29" s="1036"/>
      <c r="AJ29" s="1037"/>
      <c r="AK29" s="980">
        <v>232</v>
      </c>
      <c r="AL29" s="971"/>
      <c r="AM29" s="971"/>
      <c r="AN29" s="971"/>
      <c r="AO29" s="971"/>
      <c r="AP29" s="971" t="s">
        <v>488</v>
      </c>
      <c r="AQ29" s="971"/>
      <c r="AR29" s="971"/>
      <c r="AS29" s="971"/>
      <c r="AT29" s="971"/>
      <c r="AU29" s="971" t="s">
        <v>488</v>
      </c>
      <c r="AV29" s="971"/>
      <c r="AW29" s="971"/>
      <c r="AX29" s="971"/>
      <c r="AY29" s="971"/>
      <c r="AZ29" s="1041" t="s">
        <v>488</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391</v>
      </c>
      <c r="C30" s="1031"/>
      <c r="D30" s="1031"/>
      <c r="E30" s="1031"/>
      <c r="F30" s="1031"/>
      <c r="G30" s="1031"/>
      <c r="H30" s="1031"/>
      <c r="I30" s="1031"/>
      <c r="J30" s="1031"/>
      <c r="K30" s="1031"/>
      <c r="L30" s="1031"/>
      <c r="M30" s="1031"/>
      <c r="N30" s="1031"/>
      <c r="O30" s="1031"/>
      <c r="P30" s="1032"/>
      <c r="Q30" s="1038">
        <v>328</v>
      </c>
      <c r="R30" s="1039"/>
      <c r="S30" s="1039"/>
      <c r="T30" s="1039"/>
      <c r="U30" s="1039"/>
      <c r="V30" s="1039">
        <v>322</v>
      </c>
      <c r="W30" s="1039"/>
      <c r="X30" s="1039"/>
      <c r="Y30" s="1039"/>
      <c r="Z30" s="1039"/>
      <c r="AA30" s="1039">
        <v>7</v>
      </c>
      <c r="AB30" s="1039"/>
      <c r="AC30" s="1039"/>
      <c r="AD30" s="1039"/>
      <c r="AE30" s="1040"/>
      <c r="AF30" s="1035">
        <v>7</v>
      </c>
      <c r="AG30" s="1036"/>
      <c r="AH30" s="1036"/>
      <c r="AI30" s="1036"/>
      <c r="AJ30" s="1037"/>
      <c r="AK30" s="980">
        <v>73</v>
      </c>
      <c r="AL30" s="971"/>
      <c r="AM30" s="971"/>
      <c r="AN30" s="971"/>
      <c r="AO30" s="971"/>
      <c r="AP30" s="971" t="s">
        <v>488</v>
      </c>
      <c r="AQ30" s="971"/>
      <c r="AR30" s="971"/>
      <c r="AS30" s="971"/>
      <c r="AT30" s="971"/>
      <c r="AU30" s="971" t="s">
        <v>488</v>
      </c>
      <c r="AV30" s="971"/>
      <c r="AW30" s="971"/>
      <c r="AX30" s="971"/>
      <c r="AY30" s="971"/>
      <c r="AZ30" s="1041" t="s">
        <v>488</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392</v>
      </c>
      <c r="C31" s="1031"/>
      <c r="D31" s="1031"/>
      <c r="E31" s="1031"/>
      <c r="F31" s="1031"/>
      <c r="G31" s="1031"/>
      <c r="H31" s="1031"/>
      <c r="I31" s="1031"/>
      <c r="J31" s="1031"/>
      <c r="K31" s="1031"/>
      <c r="L31" s="1031"/>
      <c r="M31" s="1031"/>
      <c r="N31" s="1031"/>
      <c r="O31" s="1031"/>
      <c r="P31" s="1032"/>
      <c r="Q31" s="1038">
        <v>629</v>
      </c>
      <c r="R31" s="1039"/>
      <c r="S31" s="1039"/>
      <c r="T31" s="1039"/>
      <c r="U31" s="1039"/>
      <c r="V31" s="1039">
        <v>506</v>
      </c>
      <c r="W31" s="1039"/>
      <c r="X31" s="1039"/>
      <c r="Y31" s="1039"/>
      <c r="Z31" s="1039"/>
      <c r="AA31" s="1039">
        <v>123</v>
      </c>
      <c r="AB31" s="1039"/>
      <c r="AC31" s="1039"/>
      <c r="AD31" s="1039"/>
      <c r="AE31" s="1040"/>
      <c r="AF31" s="1035">
        <v>1233</v>
      </c>
      <c r="AG31" s="1036"/>
      <c r="AH31" s="1036"/>
      <c r="AI31" s="1036"/>
      <c r="AJ31" s="1037"/>
      <c r="AK31" s="980">
        <v>1</v>
      </c>
      <c r="AL31" s="971"/>
      <c r="AM31" s="971"/>
      <c r="AN31" s="971"/>
      <c r="AO31" s="971"/>
      <c r="AP31" s="971">
        <v>1359</v>
      </c>
      <c r="AQ31" s="971"/>
      <c r="AR31" s="971"/>
      <c r="AS31" s="971"/>
      <c r="AT31" s="971"/>
      <c r="AU31" s="971" t="s">
        <v>555</v>
      </c>
      <c r="AV31" s="971"/>
      <c r="AW31" s="971"/>
      <c r="AX31" s="971"/>
      <c r="AY31" s="971"/>
      <c r="AZ31" s="1041" t="s">
        <v>488</v>
      </c>
      <c r="BA31" s="1041"/>
      <c r="BB31" s="1041"/>
      <c r="BC31" s="1041"/>
      <c r="BD31" s="1041"/>
      <c r="BE31" s="972" t="s">
        <v>393</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394</v>
      </c>
      <c r="C32" s="1031"/>
      <c r="D32" s="1031"/>
      <c r="E32" s="1031"/>
      <c r="F32" s="1031"/>
      <c r="G32" s="1031"/>
      <c r="H32" s="1031"/>
      <c r="I32" s="1031"/>
      <c r="J32" s="1031"/>
      <c r="K32" s="1031"/>
      <c r="L32" s="1031"/>
      <c r="M32" s="1031"/>
      <c r="N32" s="1031"/>
      <c r="O32" s="1031"/>
      <c r="P32" s="1032"/>
      <c r="Q32" s="1038">
        <v>762</v>
      </c>
      <c r="R32" s="1039"/>
      <c r="S32" s="1039"/>
      <c r="T32" s="1039"/>
      <c r="U32" s="1039"/>
      <c r="V32" s="1039">
        <v>564</v>
      </c>
      <c r="W32" s="1039"/>
      <c r="X32" s="1039"/>
      <c r="Y32" s="1039"/>
      <c r="Z32" s="1039"/>
      <c r="AA32" s="1039">
        <v>198</v>
      </c>
      <c r="AB32" s="1039"/>
      <c r="AC32" s="1039"/>
      <c r="AD32" s="1039"/>
      <c r="AE32" s="1040"/>
      <c r="AF32" s="1035">
        <v>347</v>
      </c>
      <c r="AG32" s="1036"/>
      <c r="AH32" s="1036"/>
      <c r="AI32" s="1036"/>
      <c r="AJ32" s="1037"/>
      <c r="AK32" s="980">
        <v>228</v>
      </c>
      <c r="AL32" s="971"/>
      <c r="AM32" s="971"/>
      <c r="AN32" s="971"/>
      <c r="AO32" s="971"/>
      <c r="AP32" s="971">
        <v>5050</v>
      </c>
      <c r="AQ32" s="971"/>
      <c r="AR32" s="971"/>
      <c r="AS32" s="971"/>
      <c r="AT32" s="971"/>
      <c r="AU32" s="971">
        <v>2363</v>
      </c>
      <c r="AV32" s="971"/>
      <c r="AW32" s="971"/>
      <c r="AX32" s="971"/>
      <c r="AY32" s="971"/>
      <c r="AZ32" s="1041" t="s">
        <v>488</v>
      </c>
      <c r="BA32" s="1041"/>
      <c r="BB32" s="1041"/>
      <c r="BC32" s="1041"/>
      <c r="BD32" s="1041"/>
      <c r="BE32" s="972" t="s">
        <v>393</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t="s">
        <v>395</v>
      </c>
      <c r="C33" s="1031"/>
      <c r="D33" s="1031"/>
      <c r="E33" s="1031"/>
      <c r="F33" s="1031"/>
      <c r="G33" s="1031"/>
      <c r="H33" s="1031"/>
      <c r="I33" s="1031"/>
      <c r="J33" s="1031"/>
      <c r="K33" s="1031"/>
      <c r="L33" s="1031"/>
      <c r="M33" s="1031"/>
      <c r="N33" s="1031"/>
      <c r="O33" s="1031"/>
      <c r="P33" s="1032"/>
      <c r="Q33" s="1038">
        <v>2</v>
      </c>
      <c r="R33" s="1039"/>
      <c r="S33" s="1039"/>
      <c r="T33" s="1039"/>
      <c r="U33" s="1039"/>
      <c r="V33" s="1039">
        <v>1</v>
      </c>
      <c r="W33" s="1039"/>
      <c r="X33" s="1039"/>
      <c r="Y33" s="1039"/>
      <c r="Z33" s="1039"/>
      <c r="AA33" s="1039">
        <v>1</v>
      </c>
      <c r="AB33" s="1039"/>
      <c r="AC33" s="1039"/>
      <c r="AD33" s="1039"/>
      <c r="AE33" s="1040"/>
      <c r="AF33" s="1035">
        <v>1</v>
      </c>
      <c r="AG33" s="1036"/>
      <c r="AH33" s="1036"/>
      <c r="AI33" s="1036"/>
      <c r="AJ33" s="1037"/>
      <c r="AK33" s="980" t="s">
        <v>488</v>
      </c>
      <c r="AL33" s="971"/>
      <c r="AM33" s="971"/>
      <c r="AN33" s="971"/>
      <c r="AO33" s="971"/>
      <c r="AP33" s="971" t="s">
        <v>488</v>
      </c>
      <c r="AQ33" s="971"/>
      <c r="AR33" s="971"/>
      <c r="AS33" s="971"/>
      <c r="AT33" s="971"/>
      <c r="AU33" s="971" t="s">
        <v>488</v>
      </c>
      <c r="AV33" s="971"/>
      <c r="AW33" s="971"/>
      <c r="AX33" s="971"/>
      <c r="AY33" s="971"/>
      <c r="AZ33" s="1041" t="s">
        <v>488</v>
      </c>
      <c r="BA33" s="1041"/>
      <c r="BB33" s="1041"/>
      <c r="BC33" s="1041"/>
      <c r="BD33" s="1041"/>
      <c r="BE33" s="972" t="s">
        <v>396</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377</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1650</v>
      </c>
      <c r="AG63" s="959"/>
      <c r="AH63" s="959"/>
      <c r="AI63" s="959"/>
      <c r="AJ63" s="1022"/>
      <c r="AK63" s="1023"/>
      <c r="AL63" s="963"/>
      <c r="AM63" s="963"/>
      <c r="AN63" s="963"/>
      <c r="AO63" s="963"/>
      <c r="AP63" s="959">
        <v>6408</v>
      </c>
      <c r="AQ63" s="959"/>
      <c r="AR63" s="959"/>
      <c r="AS63" s="959"/>
      <c r="AT63" s="959"/>
      <c r="AU63" s="959">
        <v>2363</v>
      </c>
      <c r="AV63" s="959"/>
      <c r="AW63" s="959"/>
      <c r="AX63" s="959"/>
      <c r="AY63" s="959"/>
      <c r="AZ63" s="1017"/>
      <c r="BA63" s="1017"/>
      <c r="BB63" s="1017"/>
      <c r="BC63" s="1017"/>
      <c r="BD63" s="1017"/>
      <c r="BE63" s="960"/>
      <c r="BF63" s="960"/>
      <c r="BG63" s="960"/>
      <c r="BH63" s="960"/>
      <c r="BI63" s="961"/>
      <c r="BJ63" s="1018" t="s">
        <v>121</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400</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401</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556</v>
      </c>
      <c r="C68" s="986"/>
      <c r="D68" s="986"/>
      <c r="E68" s="986"/>
      <c r="F68" s="986"/>
      <c r="G68" s="986"/>
      <c r="H68" s="986"/>
      <c r="I68" s="986"/>
      <c r="J68" s="986"/>
      <c r="K68" s="986"/>
      <c r="L68" s="986"/>
      <c r="M68" s="986"/>
      <c r="N68" s="986"/>
      <c r="O68" s="986"/>
      <c r="P68" s="987"/>
      <c r="Q68" s="988">
        <v>4875</v>
      </c>
      <c r="R68" s="982"/>
      <c r="S68" s="982"/>
      <c r="T68" s="982"/>
      <c r="U68" s="982"/>
      <c r="V68" s="982">
        <v>4699</v>
      </c>
      <c r="W68" s="982"/>
      <c r="X68" s="982"/>
      <c r="Y68" s="982"/>
      <c r="Z68" s="982"/>
      <c r="AA68" s="982">
        <v>176</v>
      </c>
      <c r="AB68" s="982"/>
      <c r="AC68" s="982"/>
      <c r="AD68" s="982"/>
      <c r="AE68" s="982"/>
      <c r="AF68" s="982">
        <v>121</v>
      </c>
      <c r="AG68" s="982"/>
      <c r="AH68" s="982"/>
      <c r="AI68" s="982"/>
      <c r="AJ68" s="982"/>
      <c r="AK68" s="982">
        <v>82</v>
      </c>
      <c r="AL68" s="982"/>
      <c r="AM68" s="982"/>
      <c r="AN68" s="982"/>
      <c r="AO68" s="982"/>
      <c r="AP68" s="982">
        <v>4009</v>
      </c>
      <c r="AQ68" s="982"/>
      <c r="AR68" s="982"/>
      <c r="AS68" s="982"/>
      <c r="AT68" s="982"/>
      <c r="AU68" s="982">
        <v>644</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557</v>
      </c>
      <c r="C69" s="975"/>
      <c r="D69" s="975"/>
      <c r="E69" s="975"/>
      <c r="F69" s="975"/>
      <c r="G69" s="975"/>
      <c r="H69" s="975"/>
      <c r="I69" s="975"/>
      <c r="J69" s="975"/>
      <c r="K69" s="975"/>
      <c r="L69" s="975"/>
      <c r="M69" s="975"/>
      <c r="N69" s="975"/>
      <c r="O69" s="975"/>
      <c r="P69" s="976"/>
      <c r="Q69" s="977">
        <v>11209</v>
      </c>
      <c r="R69" s="971"/>
      <c r="S69" s="971"/>
      <c r="T69" s="971"/>
      <c r="U69" s="971"/>
      <c r="V69" s="971">
        <v>11800</v>
      </c>
      <c r="W69" s="971"/>
      <c r="X69" s="971"/>
      <c r="Y69" s="971"/>
      <c r="Z69" s="971"/>
      <c r="AA69" s="971">
        <v>-591</v>
      </c>
      <c r="AB69" s="971"/>
      <c r="AC69" s="971"/>
      <c r="AD69" s="971"/>
      <c r="AE69" s="971"/>
      <c r="AF69" s="971">
        <v>371</v>
      </c>
      <c r="AG69" s="971"/>
      <c r="AH69" s="971"/>
      <c r="AI69" s="971"/>
      <c r="AJ69" s="971"/>
      <c r="AK69" s="971">
        <v>1709</v>
      </c>
      <c r="AL69" s="971"/>
      <c r="AM69" s="971"/>
      <c r="AN69" s="971"/>
      <c r="AO69" s="971"/>
      <c r="AP69" s="971">
        <v>6308</v>
      </c>
      <c r="AQ69" s="971"/>
      <c r="AR69" s="971"/>
      <c r="AS69" s="971"/>
      <c r="AT69" s="971"/>
      <c r="AU69" s="971">
        <v>2725</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558</v>
      </c>
      <c r="C70" s="975"/>
      <c r="D70" s="975"/>
      <c r="E70" s="975"/>
      <c r="F70" s="975"/>
      <c r="G70" s="975"/>
      <c r="H70" s="975"/>
      <c r="I70" s="975"/>
      <c r="J70" s="975"/>
      <c r="K70" s="975"/>
      <c r="L70" s="975"/>
      <c r="M70" s="975"/>
      <c r="N70" s="975"/>
      <c r="O70" s="975"/>
      <c r="P70" s="976"/>
      <c r="Q70" s="977">
        <v>879</v>
      </c>
      <c r="R70" s="971"/>
      <c r="S70" s="971"/>
      <c r="T70" s="971"/>
      <c r="U70" s="971"/>
      <c r="V70" s="971">
        <v>876</v>
      </c>
      <c r="W70" s="971"/>
      <c r="X70" s="971"/>
      <c r="Y70" s="971"/>
      <c r="Z70" s="971"/>
      <c r="AA70" s="971">
        <v>2</v>
      </c>
      <c r="AB70" s="971"/>
      <c r="AC70" s="971"/>
      <c r="AD70" s="971"/>
      <c r="AE70" s="971"/>
      <c r="AF70" s="971">
        <v>2</v>
      </c>
      <c r="AG70" s="971"/>
      <c r="AH70" s="971"/>
      <c r="AI70" s="971"/>
      <c r="AJ70" s="971"/>
      <c r="AK70" s="971">
        <v>3</v>
      </c>
      <c r="AL70" s="971"/>
      <c r="AM70" s="971"/>
      <c r="AN70" s="971"/>
      <c r="AO70" s="971"/>
      <c r="AP70" s="971" t="s">
        <v>555</v>
      </c>
      <c r="AQ70" s="971"/>
      <c r="AR70" s="971"/>
      <c r="AS70" s="971"/>
      <c r="AT70" s="971"/>
      <c r="AU70" s="971" t="s">
        <v>555</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559</v>
      </c>
      <c r="C71" s="975"/>
      <c r="D71" s="975"/>
      <c r="E71" s="975"/>
      <c r="F71" s="975"/>
      <c r="G71" s="975"/>
      <c r="H71" s="975"/>
      <c r="I71" s="975"/>
      <c r="J71" s="975"/>
      <c r="K71" s="975"/>
      <c r="L71" s="975"/>
      <c r="M71" s="975"/>
      <c r="N71" s="975"/>
      <c r="O71" s="975"/>
      <c r="P71" s="976"/>
      <c r="Q71" s="977">
        <v>247</v>
      </c>
      <c r="R71" s="971"/>
      <c r="S71" s="971"/>
      <c r="T71" s="971"/>
      <c r="U71" s="971"/>
      <c r="V71" s="971">
        <v>242</v>
      </c>
      <c r="W71" s="971"/>
      <c r="X71" s="971"/>
      <c r="Y71" s="971"/>
      <c r="Z71" s="971"/>
      <c r="AA71" s="971">
        <v>5</v>
      </c>
      <c r="AB71" s="971"/>
      <c r="AC71" s="971"/>
      <c r="AD71" s="971"/>
      <c r="AE71" s="971"/>
      <c r="AF71" s="971">
        <v>5</v>
      </c>
      <c r="AG71" s="971"/>
      <c r="AH71" s="971"/>
      <c r="AI71" s="971"/>
      <c r="AJ71" s="971"/>
      <c r="AK71" s="971">
        <v>4</v>
      </c>
      <c r="AL71" s="971"/>
      <c r="AM71" s="971"/>
      <c r="AN71" s="971"/>
      <c r="AO71" s="971"/>
      <c r="AP71" s="971" t="s">
        <v>555</v>
      </c>
      <c r="AQ71" s="971"/>
      <c r="AR71" s="971"/>
      <c r="AS71" s="971"/>
      <c r="AT71" s="971"/>
      <c r="AU71" s="971" t="s">
        <v>555</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560</v>
      </c>
      <c r="C72" s="975"/>
      <c r="D72" s="975"/>
      <c r="E72" s="975"/>
      <c r="F72" s="975"/>
      <c r="G72" s="975"/>
      <c r="H72" s="975"/>
      <c r="I72" s="975"/>
      <c r="J72" s="975"/>
      <c r="K72" s="975"/>
      <c r="L72" s="975"/>
      <c r="M72" s="975"/>
      <c r="N72" s="975"/>
      <c r="O72" s="975"/>
      <c r="P72" s="976"/>
      <c r="Q72" s="977">
        <v>756</v>
      </c>
      <c r="R72" s="971"/>
      <c r="S72" s="971"/>
      <c r="T72" s="971"/>
      <c r="U72" s="971"/>
      <c r="V72" s="971">
        <v>659</v>
      </c>
      <c r="W72" s="971"/>
      <c r="X72" s="971"/>
      <c r="Y72" s="971"/>
      <c r="Z72" s="971"/>
      <c r="AA72" s="971">
        <v>97</v>
      </c>
      <c r="AB72" s="971"/>
      <c r="AC72" s="971"/>
      <c r="AD72" s="971"/>
      <c r="AE72" s="971"/>
      <c r="AF72" s="971">
        <v>97</v>
      </c>
      <c r="AG72" s="971"/>
      <c r="AH72" s="971"/>
      <c r="AI72" s="971"/>
      <c r="AJ72" s="971"/>
      <c r="AK72" s="971">
        <v>536</v>
      </c>
      <c r="AL72" s="971"/>
      <c r="AM72" s="971"/>
      <c r="AN72" s="971"/>
      <c r="AO72" s="971"/>
      <c r="AP72" s="971" t="s">
        <v>488</v>
      </c>
      <c r="AQ72" s="971"/>
      <c r="AR72" s="971"/>
      <c r="AS72" s="971"/>
      <c r="AT72" s="971"/>
      <c r="AU72" s="971" t="s">
        <v>488</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561</v>
      </c>
      <c r="C73" s="975"/>
      <c r="D73" s="975"/>
      <c r="E73" s="975"/>
      <c r="F73" s="975"/>
      <c r="G73" s="975"/>
      <c r="H73" s="975"/>
      <c r="I73" s="975"/>
      <c r="J73" s="975"/>
      <c r="K73" s="975"/>
      <c r="L73" s="975"/>
      <c r="M73" s="975"/>
      <c r="N73" s="975"/>
      <c r="O73" s="975"/>
      <c r="P73" s="976"/>
      <c r="Q73" s="977">
        <v>284221</v>
      </c>
      <c r="R73" s="971"/>
      <c r="S73" s="971"/>
      <c r="T73" s="971"/>
      <c r="U73" s="971"/>
      <c r="V73" s="971">
        <v>278602</v>
      </c>
      <c r="W73" s="971"/>
      <c r="X73" s="971"/>
      <c r="Y73" s="971"/>
      <c r="Z73" s="971"/>
      <c r="AA73" s="971">
        <v>5619</v>
      </c>
      <c r="AB73" s="971"/>
      <c r="AC73" s="971"/>
      <c r="AD73" s="971"/>
      <c r="AE73" s="971"/>
      <c r="AF73" s="971">
        <v>5619</v>
      </c>
      <c r="AG73" s="971"/>
      <c r="AH73" s="971"/>
      <c r="AI73" s="971"/>
      <c r="AJ73" s="971"/>
      <c r="AK73" s="971">
        <v>6621</v>
      </c>
      <c r="AL73" s="971"/>
      <c r="AM73" s="971"/>
      <c r="AN73" s="971"/>
      <c r="AO73" s="971"/>
      <c r="AP73" s="971" t="s">
        <v>488</v>
      </c>
      <c r="AQ73" s="971"/>
      <c r="AR73" s="971"/>
      <c r="AS73" s="971"/>
      <c r="AT73" s="971"/>
      <c r="AU73" s="971" t="s">
        <v>488</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t="s">
        <v>562</v>
      </c>
      <c r="C74" s="975"/>
      <c r="D74" s="975"/>
      <c r="E74" s="975"/>
      <c r="F74" s="975"/>
      <c r="G74" s="975"/>
      <c r="H74" s="975"/>
      <c r="I74" s="975"/>
      <c r="J74" s="975"/>
      <c r="K74" s="975"/>
      <c r="L74" s="975"/>
      <c r="M74" s="975"/>
      <c r="N74" s="975"/>
      <c r="O74" s="975"/>
      <c r="P74" s="976"/>
      <c r="Q74" s="977">
        <v>10136</v>
      </c>
      <c r="R74" s="971"/>
      <c r="S74" s="971"/>
      <c r="T74" s="971"/>
      <c r="U74" s="971"/>
      <c r="V74" s="971">
        <v>9277</v>
      </c>
      <c r="W74" s="971"/>
      <c r="X74" s="971"/>
      <c r="Y74" s="971"/>
      <c r="Z74" s="971"/>
      <c r="AA74" s="971">
        <v>859</v>
      </c>
      <c r="AB74" s="971"/>
      <c r="AC74" s="971"/>
      <c r="AD74" s="971"/>
      <c r="AE74" s="971"/>
      <c r="AF74" s="971">
        <v>859</v>
      </c>
      <c r="AG74" s="971"/>
      <c r="AH74" s="971"/>
      <c r="AI74" s="971"/>
      <c r="AJ74" s="971"/>
      <c r="AK74" s="971">
        <v>110</v>
      </c>
      <c r="AL74" s="971"/>
      <c r="AM74" s="971"/>
      <c r="AN74" s="971"/>
      <c r="AO74" s="971"/>
      <c r="AP74" s="971" t="s">
        <v>555</v>
      </c>
      <c r="AQ74" s="971"/>
      <c r="AR74" s="971"/>
      <c r="AS74" s="971"/>
      <c r="AT74" s="971"/>
      <c r="AU74" s="971" t="s">
        <v>555</v>
      </c>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377</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7073</v>
      </c>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8</v>
      </c>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294</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294</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294</v>
      </c>
      <c r="DR109" s="896"/>
      <c r="DS109" s="896"/>
      <c r="DT109" s="896"/>
      <c r="DU109" s="897"/>
      <c r="DV109" s="898" t="s">
        <v>413</v>
      </c>
      <c r="DW109" s="896"/>
      <c r="DX109" s="896"/>
      <c r="DY109" s="896"/>
      <c r="DZ109" s="929"/>
    </row>
    <row r="110" spans="1:131" s="230" customFormat="1" ht="26.25" customHeight="1" x14ac:dyDescent="0.15">
      <c r="A110" s="807" t="s">
        <v>415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504250</v>
      </c>
      <c r="AB110" s="889"/>
      <c r="AC110" s="889"/>
      <c r="AD110" s="889"/>
      <c r="AE110" s="890"/>
      <c r="AF110" s="891">
        <v>608804</v>
      </c>
      <c r="AG110" s="889"/>
      <c r="AH110" s="889"/>
      <c r="AI110" s="889"/>
      <c r="AJ110" s="890"/>
      <c r="AK110" s="891">
        <v>636140</v>
      </c>
      <c r="AL110" s="889"/>
      <c r="AM110" s="889"/>
      <c r="AN110" s="889"/>
      <c r="AO110" s="890"/>
      <c r="AP110" s="892">
        <v>13</v>
      </c>
      <c r="AQ110" s="893"/>
      <c r="AR110" s="893"/>
      <c r="AS110" s="893"/>
      <c r="AT110" s="894"/>
      <c r="AU110" s="930" t="s">
        <v>69</v>
      </c>
      <c r="AV110" s="931"/>
      <c r="AW110" s="931"/>
      <c r="AX110" s="931"/>
      <c r="AY110" s="931"/>
      <c r="AZ110" s="860" t="s">
        <v>416</v>
      </c>
      <c r="BA110" s="808"/>
      <c r="BB110" s="808"/>
      <c r="BC110" s="808"/>
      <c r="BD110" s="808"/>
      <c r="BE110" s="808"/>
      <c r="BF110" s="808"/>
      <c r="BG110" s="808"/>
      <c r="BH110" s="808"/>
      <c r="BI110" s="808"/>
      <c r="BJ110" s="808"/>
      <c r="BK110" s="808"/>
      <c r="BL110" s="808"/>
      <c r="BM110" s="808"/>
      <c r="BN110" s="808"/>
      <c r="BO110" s="808"/>
      <c r="BP110" s="809"/>
      <c r="BQ110" s="861">
        <v>8738793</v>
      </c>
      <c r="BR110" s="842"/>
      <c r="BS110" s="842"/>
      <c r="BT110" s="842"/>
      <c r="BU110" s="842"/>
      <c r="BV110" s="842">
        <v>8242879</v>
      </c>
      <c r="BW110" s="842"/>
      <c r="BX110" s="842"/>
      <c r="BY110" s="842"/>
      <c r="BZ110" s="842"/>
      <c r="CA110" s="842">
        <v>7699105</v>
      </c>
      <c r="CB110" s="842"/>
      <c r="CC110" s="842"/>
      <c r="CD110" s="842"/>
      <c r="CE110" s="842"/>
      <c r="CF110" s="866">
        <v>157.30000000000001</v>
      </c>
      <c r="CG110" s="867"/>
      <c r="CH110" s="867"/>
      <c r="CI110" s="867"/>
      <c r="CJ110" s="867"/>
      <c r="CK110" s="926" t="s">
        <v>417</v>
      </c>
      <c r="CL110" s="819"/>
      <c r="CM110" s="860" t="s">
        <v>418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121</v>
      </c>
      <c r="DH110" s="842"/>
      <c r="DI110" s="842"/>
      <c r="DJ110" s="842"/>
      <c r="DK110" s="842"/>
      <c r="DL110" s="842" t="s">
        <v>121</v>
      </c>
      <c r="DM110" s="842"/>
      <c r="DN110" s="842"/>
      <c r="DO110" s="842"/>
      <c r="DP110" s="842"/>
      <c r="DQ110" s="842" t="s">
        <v>121</v>
      </c>
      <c r="DR110" s="842"/>
      <c r="DS110" s="842"/>
      <c r="DT110" s="842"/>
      <c r="DU110" s="842"/>
      <c r="DV110" s="843" t="s">
        <v>121</v>
      </c>
      <c r="DW110" s="843"/>
      <c r="DX110" s="843"/>
      <c r="DY110" s="843"/>
      <c r="DZ110" s="844"/>
    </row>
    <row r="111" spans="1:131" s="230" customFormat="1" ht="26.25" customHeight="1" x14ac:dyDescent="0.15">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121</v>
      </c>
      <c r="AB111" s="919"/>
      <c r="AC111" s="919"/>
      <c r="AD111" s="919"/>
      <c r="AE111" s="920"/>
      <c r="AF111" s="921" t="s">
        <v>121</v>
      </c>
      <c r="AG111" s="919"/>
      <c r="AH111" s="919"/>
      <c r="AI111" s="919"/>
      <c r="AJ111" s="920"/>
      <c r="AK111" s="921" t="s">
        <v>121</v>
      </c>
      <c r="AL111" s="919"/>
      <c r="AM111" s="919"/>
      <c r="AN111" s="919"/>
      <c r="AO111" s="920"/>
      <c r="AP111" s="922" t="s">
        <v>121</v>
      </c>
      <c r="AQ111" s="923"/>
      <c r="AR111" s="923"/>
      <c r="AS111" s="923"/>
      <c r="AT111" s="924"/>
      <c r="AU111" s="932"/>
      <c r="AV111" s="933"/>
      <c r="AW111" s="933"/>
      <c r="AX111" s="933"/>
      <c r="AY111" s="933"/>
      <c r="AZ111" s="815" t="s">
        <v>420</v>
      </c>
      <c r="BA111" s="752"/>
      <c r="BB111" s="752"/>
      <c r="BC111" s="752"/>
      <c r="BD111" s="752"/>
      <c r="BE111" s="752"/>
      <c r="BF111" s="752"/>
      <c r="BG111" s="752"/>
      <c r="BH111" s="752"/>
      <c r="BI111" s="752"/>
      <c r="BJ111" s="752"/>
      <c r="BK111" s="752"/>
      <c r="BL111" s="752"/>
      <c r="BM111" s="752"/>
      <c r="BN111" s="752"/>
      <c r="BO111" s="752"/>
      <c r="BP111" s="753"/>
      <c r="BQ111" s="816" t="s">
        <v>121</v>
      </c>
      <c r="BR111" s="817"/>
      <c r="BS111" s="817"/>
      <c r="BT111" s="817"/>
      <c r="BU111" s="817"/>
      <c r="BV111" s="817" t="s">
        <v>121</v>
      </c>
      <c r="BW111" s="817"/>
      <c r="BX111" s="817"/>
      <c r="BY111" s="817"/>
      <c r="BZ111" s="817"/>
      <c r="CA111" s="817" t="s">
        <v>121</v>
      </c>
      <c r="CB111" s="817"/>
      <c r="CC111" s="817"/>
      <c r="CD111" s="817"/>
      <c r="CE111" s="817"/>
      <c r="CF111" s="875" t="s">
        <v>121</v>
      </c>
      <c r="CG111" s="876"/>
      <c r="CH111" s="876"/>
      <c r="CI111" s="876"/>
      <c r="CJ111" s="876"/>
      <c r="CK111" s="927"/>
      <c r="CL111" s="821"/>
      <c r="CM111" s="815"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121</v>
      </c>
      <c r="DH111" s="817"/>
      <c r="DI111" s="817"/>
      <c r="DJ111" s="817"/>
      <c r="DK111" s="817"/>
      <c r="DL111" s="817" t="s">
        <v>121</v>
      </c>
      <c r="DM111" s="817"/>
      <c r="DN111" s="817"/>
      <c r="DO111" s="817"/>
      <c r="DP111" s="817"/>
      <c r="DQ111" s="817" t="s">
        <v>121</v>
      </c>
      <c r="DR111" s="817"/>
      <c r="DS111" s="817"/>
      <c r="DT111" s="817"/>
      <c r="DU111" s="817"/>
      <c r="DV111" s="794" t="s">
        <v>121</v>
      </c>
      <c r="DW111" s="794"/>
      <c r="DX111" s="794"/>
      <c r="DY111" s="794"/>
      <c r="DZ111" s="795"/>
    </row>
    <row r="112" spans="1:131" s="230" customFormat="1" ht="26.25" customHeight="1" x14ac:dyDescent="0.15">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121</v>
      </c>
      <c r="AB112" s="780"/>
      <c r="AC112" s="780"/>
      <c r="AD112" s="780"/>
      <c r="AE112" s="781"/>
      <c r="AF112" s="782" t="s">
        <v>121</v>
      </c>
      <c r="AG112" s="780"/>
      <c r="AH112" s="780"/>
      <c r="AI112" s="780"/>
      <c r="AJ112" s="781"/>
      <c r="AK112" s="782" t="s">
        <v>121</v>
      </c>
      <c r="AL112" s="780"/>
      <c r="AM112" s="780"/>
      <c r="AN112" s="780"/>
      <c r="AO112" s="781"/>
      <c r="AP112" s="824" t="s">
        <v>121</v>
      </c>
      <c r="AQ112" s="825"/>
      <c r="AR112" s="825"/>
      <c r="AS112" s="825"/>
      <c r="AT112" s="826"/>
      <c r="AU112" s="932"/>
      <c r="AV112" s="933"/>
      <c r="AW112" s="933"/>
      <c r="AX112" s="933"/>
      <c r="AY112" s="933"/>
      <c r="AZ112" s="815" t="s">
        <v>424</v>
      </c>
      <c r="BA112" s="752"/>
      <c r="BB112" s="752"/>
      <c r="BC112" s="752"/>
      <c r="BD112" s="752"/>
      <c r="BE112" s="752"/>
      <c r="BF112" s="752"/>
      <c r="BG112" s="752"/>
      <c r="BH112" s="752"/>
      <c r="BI112" s="752"/>
      <c r="BJ112" s="752"/>
      <c r="BK112" s="752"/>
      <c r="BL112" s="752"/>
      <c r="BM112" s="752"/>
      <c r="BN112" s="752"/>
      <c r="BO112" s="752"/>
      <c r="BP112" s="753"/>
      <c r="BQ112" s="816">
        <v>2554920</v>
      </c>
      <c r="BR112" s="817"/>
      <c r="BS112" s="817"/>
      <c r="BT112" s="817"/>
      <c r="BU112" s="817"/>
      <c r="BV112" s="817">
        <v>2472139</v>
      </c>
      <c r="BW112" s="817"/>
      <c r="BX112" s="817"/>
      <c r="BY112" s="817"/>
      <c r="BZ112" s="817"/>
      <c r="CA112" s="817">
        <v>2363290</v>
      </c>
      <c r="CB112" s="817"/>
      <c r="CC112" s="817"/>
      <c r="CD112" s="817"/>
      <c r="CE112" s="817"/>
      <c r="CF112" s="875">
        <v>48.3</v>
      </c>
      <c r="CG112" s="876"/>
      <c r="CH112" s="876"/>
      <c r="CI112" s="876"/>
      <c r="CJ112" s="876"/>
      <c r="CK112" s="927"/>
      <c r="CL112" s="821"/>
      <c r="CM112" s="815"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121</v>
      </c>
      <c r="DH112" s="817"/>
      <c r="DI112" s="817"/>
      <c r="DJ112" s="817"/>
      <c r="DK112" s="817"/>
      <c r="DL112" s="817" t="s">
        <v>121</v>
      </c>
      <c r="DM112" s="817"/>
      <c r="DN112" s="817"/>
      <c r="DO112" s="817"/>
      <c r="DP112" s="817"/>
      <c r="DQ112" s="817" t="s">
        <v>121</v>
      </c>
      <c r="DR112" s="817"/>
      <c r="DS112" s="817"/>
      <c r="DT112" s="817"/>
      <c r="DU112" s="817"/>
      <c r="DV112" s="794" t="s">
        <v>121</v>
      </c>
      <c r="DW112" s="794"/>
      <c r="DX112" s="794"/>
      <c r="DY112" s="794"/>
      <c r="DZ112" s="795"/>
    </row>
    <row r="113" spans="1:130" s="230" customFormat="1" ht="26.25" customHeight="1" x14ac:dyDescent="0.15">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153101</v>
      </c>
      <c r="AB113" s="919"/>
      <c r="AC113" s="919"/>
      <c r="AD113" s="919"/>
      <c r="AE113" s="920"/>
      <c r="AF113" s="921">
        <v>147823</v>
      </c>
      <c r="AG113" s="919"/>
      <c r="AH113" s="919"/>
      <c r="AI113" s="919"/>
      <c r="AJ113" s="920"/>
      <c r="AK113" s="921">
        <v>195507</v>
      </c>
      <c r="AL113" s="919"/>
      <c r="AM113" s="919"/>
      <c r="AN113" s="919"/>
      <c r="AO113" s="920"/>
      <c r="AP113" s="922">
        <v>4</v>
      </c>
      <c r="AQ113" s="923"/>
      <c r="AR113" s="923"/>
      <c r="AS113" s="923"/>
      <c r="AT113" s="924"/>
      <c r="AU113" s="932"/>
      <c r="AV113" s="933"/>
      <c r="AW113" s="933"/>
      <c r="AX113" s="933"/>
      <c r="AY113" s="933"/>
      <c r="AZ113" s="815" t="s">
        <v>427</v>
      </c>
      <c r="BA113" s="752"/>
      <c r="BB113" s="752"/>
      <c r="BC113" s="752"/>
      <c r="BD113" s="752"/>
      <c r="BE113" s="752"/>
      <c r="BF113" s="752"/>
      <c r="BG113" s="752"/>
      <c r="BH113" s="752"/>
      <c r="BI113" s="752"/>
      <c r="BJ113" s="752"/>
      <c r="BK113" s="752"/>
      <c r="BL113" s="752"/>
      <c r="BM113" s="752"/>
      <c r="BN113" s="752"/>
      <c r="BO113" s="752"/>
      <c r="BP113" s="753"/>
      <c r="BQ113" s="816">
        <v>3965076</v>
      </c>
      <c r="BR113" s="817"/>
      <c r="BS113" s="817"/>
      <c r="BT113" s="817"/>
      <c r="BU113" s="817"/>
      <c r="BV113" s="817">
        <v>3638054</v>
      </c>
      <c r="BW113" s="817"/>
      <c r="BX113" s="817"/>
      <c r="BY113" s="817"/>
      <c r="BZ113" s="817"/>
      <c r="CA113" s="817">
        <v>3368601</v>
      </c>
      <c r="CB113" s="817"/>
      <c r="CC113" s="817"/>
      <c r="CD113" s="817"/>
      <c r="CE113" s="817"/>
      <c r="CF113" s="875">
        <v>68.8</v>
      </c>
      <c r="CG113" s="876"/>
      <c r="CH113" s="876"/>
      <c r="CI113" s="876"/>
      <c r="CJ113" s="876"/>
      <c r="CK113" s="927"/>
      <c r="CL113" s="821"/>
      <c r="CM113" s="815"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121</v>
      </c>
      <c r="DH113" s="780"/>
      <c r="DI113" s="780"/>
      <c r="DJ113" s="780"/>
      <c r="DK113" s="781"/>
      <c r="DL113" s="782" t="s">
        <v>121</v>
      </c>
      <c r="DM113" s="780"/>
      <c r="DN113" s="780"/>
      <c r="DO113" s="780"/>
      <c r="DP113" s="781"/>
      <c r="DQ113" s="782" t="s">
        <v>121</v>
      </c>
      <c r="DR113" s="780"/>
      <c r="DS113" s="780"/>
      <c r="DT113" s="780"/>
      <c r="DU113" s="781"/>
      <c r="DV113" s="824" t="s">
        <v>121</v>
      </c>
      <c r="DW113" s="825"/>
      <c r="DX113" s="825"/>
      <c r="DY113" s="825"/>
      <c r="DZ113" s="826"/>
    </row>
    <row r="114" spans="1:130" s="230" customFormat="1" ht="26.25" customHeight="1" x14ac:dyDescent="0.15">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272239</v>
      </c>
      <c r="AB114" s="780"/>
      <c r="AC114" s="780"/>
      <c r="AD114" s="780"/>
      <c r="AE114" s="781"/>
      <c r="AF114" s="782">
        <v>264832</v>
      </c>
      <c r="AG114" s="780"/>
      <c r="AH114" s="780"/>
      <c r="AI114" s="780"/>
      <c r="AJ114" s="781"/>
      <c r="AK114" s="782">
        <v>266160</v>
      </c>
      <c r="AL114" s="780"/>
      <c r="AM114" s="780"/>
      <c r="AN114" s="780"/>
      <c r="AO114" s="781"/>
      <c r="AP114" s="824">
        <v>5.4</v>
      </c>
      <c r="AQ114" s="825"/>
      <c r="AR114" s="825"/>
      <c r="AS114" s="825"/>
      <c r="AT114" s="826"/>
      <c r="AU114" s="932"/>
      <c r="AV114" s="933"/>
      <c r="AW114" s="933"/>
      <c r="AX114" s="933"/>
      <c r="AY114" s="933"/>
      <c r="AZ114" s="815" t="s">
        <v>430</v>
      </c>
      <c r="BA114" s="752"/>
      <c r="BB114" s="752"/>
      <c r="BC114" s="752"/>
      <c r="BD114" s="752"/>
      <c r="BE114" s="752"/>
      <c r="BF114" s="752"/>
      <c r="BG114" s="752"/>
      <c r="BH114" s="752"/>
      <c r="BI114" s="752"/>
      <c r="BJ114" s="752"/>
      <c r="BK114" s="752"/>
      <c r="BL114" s="752"/>
      <c r="BM114" s="752"/>
      <c r="BN114" s="752"/>
      <c r="BO114" s="752"/>
      <c r="BP114" s="753"/>
      <c r="BQ114" s="816">
        <v>810350</v>
      </c>
      <c r="BR114" s="817"/>
      <c r="BS114" s="817"/>
      <c r="BT114" s="817"/>
      <c r="BU114" s="817"/>
      <c r="BV114" s="817">
        <v>810979</v>
      </c>
      <c r="BW114" s="817"/>
      <c r="BX114" s="817"/>
      <c r="BY114" s="817"/>
      <c r="BZ114" s="817"/>
      <c r="CA114" s="817">
        <v>794449</v>
      </c>
      <c r="CB114" s="817"/>
      <c r="CC114" s="817"/>
      <c r="CD114" s="817"/>
      <c r="CE114" s="817"/>
      <c r="CF114" s="875">
        <v>16.2</v>
      </c>
      <c r="CG114" s="876"/>
      <c r="CH114" s="876"/>
      <c r="CI114" s="876"/>
      <c r="CJ114" s="876"/>
      <c r="CK114" s="927"/>
      <c r="CL114" s="821"/>
      <c r="CM114" s="815"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121</v>
      </c>
      <c r="DH114" s="780"/>
      <c r="DI114" s="780"/>
      <c r="DJ114" s="780"/>
      <c r="DK114" s="781"/>
      <c r="DL114" s="782" t="s">
        <v>121</v>
      </c>
      <c r="DM114" s="780"/>
      <c r="DN114" s="780"/>
      <c r="DO114" s="780"/>
      <c r="DP114" s="781"/>
      <c r="DQ114" s="782" t="s">
        <v>121</v>
      </c>
      <c r="DR114" s="780"/>
      <c r="DS114" s="780"/>
      <c r="DT114" s="780"/>
      <c r="DU114" s="781"/>
      <c r="DV114" s="824" t="s">
        <v>121</v>
      </c>
      <c r="DW114" s="825"/>
      <c r="DX114" s="825"/>
      <c r="DY114" s="825"/>
      <c r="DZ114" s="826"/>
    </row>
    <row r="115" spans="1:130" s="230" customFormat="1" ht="26.25" customHeight="1" x14ac:dyDescent="0.15">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121</v>
      </c>
      <c r="AB115" s="919"/>
      <c r="AC115" s="919"/>
      <c r="AD115" s="919"/>
      <c r="AE115" s="920"/>
      <c r="AF115" s="921" t="s">
        <v>121</v>
      </c>
      <c r="AG115" s="919"/>
      <c r="AH115" s="919"/>
      <c r="AI115" s="919"/>
      <c r="AJ115" s="920"/>
      <c r="AK115" s="921" t="s">
        <v>121</v>
      </c>
      <c r="AL115" s="919"/>
      <c r="AM115" s="919"/>
      <c r="AN115" s="919"/>
      <c r="AO115" s="920"/>
      <c r="AP115" s="922" t="s">
        <v>121</v>
      </c>
      <c r="AQ115" s="923"/>
      <c r="AR115" s="923"/>
      <c r="AS115" s="923"/>
      <c r="AT115" s="924"/>
      <c r="AU115" s="932"/>
      <c r="AV115" s="933"/>
      <c r="AW115" s="933"/>
      <c r="AX115" s="933"/>
      <c r="AY115" s="933"/>
      <c r="AZ115" s="815" t="s">
        <v>433</v>
      </c>
      <c r="BA115" s="752"/>
      <c r="BB115" s="752"/>
      <c r="BC115" s="752"/>
      <c r="BD115" s="752"/>
      <c r="BE115" s="752"/>
      <c r="BF115" s="752"/>
      <c r="BG115" s="752"/>
      <c r="BH115" s="752"/>
      <c r="BI115" s="752"/>
      <c r="BJ115" s="752"/>
      <c r="BK115" s="752"/>
      <c r="BL115" s="752"/>
      <c r="BM115" s="752"/>
      <c r="BN115" s="752"/>
      <c r="BO115" s="752"/>
      <c r="BP115" s="753"/>
      <c r="BQ115" s="816" t="s">
        <v>121</v>
      </c>
      <c r="BR115" s="817"/>
      <c r="BS115" s="817"/>
      <c r="BT115" s="817"/>
      <c r="BU115" s="817"/>
      <c r="BV115" s="817" t="s">
        <v>121</v>
      </c>
      <c r="BW115" s="817"/>
      <c r="BX115" s="817"/>
      <c r="BY115" s="817"/>
      <c r="BZ115" s="817"/>
      <c r="CA115" s="817" t="s">
        <v>121</v>
      </c>
      <c r="CB115" s="817"/>
      <c r="CC115" s="817"/>
      <c r="CD115" s="817"/>
      <c r="CE115" s="817"/>
      <c r="CF115" s="875" t="s">
        <v>121</v>
      </c>
      <c r="CG115" s="876"/>
      <c r="CH115" s="876"/>
      <c r="CI115" s="876"/>
      <c r="CJ115" s="876"/>
      <c r="CK115" s="927"/>
      <c r="CL115" s="821"/>
      <c r="CM115" s="815"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121</v>
      </c>
      <c r="DH115" s="780"/>
      <c r="DI115" s="780"/>
      <c r="DJ115" s="780"/>
      <c r="DK115" s="781"/>
      <c r="DL115" s="782" t="s">
        <v>121</v>
      </c>
      <c r="DM115" s="780"/>
      <c r="DN115" s="780"/>
      <c r="DO115" s="780"/>
      <c r="DP115" s="781"/>
      <c r="DQ115" s="782" t="s">
        <v>121</v>
      </c>
      <c r="DR115" s="780"/>
      <c r="DS115" s="780"/>
      <c r="DT115" s="780"/>
      <c r="DU115" s="781"/>
      <c r="DV115" s="824" t="s">
        <v>121</v>
      </c>
      <c r="DW115" s="825"/>
      <c r="DX115" s="825"/>
      <c r="DY115" s="825"/>
      <c r="DZ115" s="826"/>
    </row>
    <row r="116" spans="1:130" s="230" customFormat="1" ht="26.25" customHeight="1" x14ac:dyDescent="0.15">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121</v>
      </c>
      <c r="AB116" s="780"/>
      <c r="AC116" s="780"/>
      <c r="AD116" s="780"/>
      <c r="AE116" s="781"/>
      <c r="AF116" s="782" t="s">
        <v>121</v>
      </c>
      <c r="AG116" s="780"/>
      <c r="AH116" s="780"/>
      <c r="AI116" s="780"/>
      <c r="AJ116" s="781"/>
      <c r="AK116" s="782" t="s">
        <v>121</v>
      </c>
      <c r="AL116" s="780"/>
      <c r="AM116" s="780"/>
      <c r="AN116" s="780"/>
      <c r="AO116" s="781"/>
      <c r="AP116" s="824" t="s">
        <v>121</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816" t="s">
        <v>121</v>
      </c>
      <c r="BR116" s="817"/>
      <c r="BS116" s="817"/>
      <c r="BT116" s="817"/>
      <c r="BU116" s="817"/>
      <c r="BV116" s="817" t="s">
        <v>121</v>
      </c>
      <c r="BW116" s="817"/>
      <c r="BX116" s="817"/>
      <c r="BY116" s="817"/>
      <c r="BZ116" s="817"/>
      <c r="CA116" s="817" t="s">
        <v>121</v>
      </c>
      <c r="CB116" s="817"/>
      <c r="CC116" s="817"/>
      <c r="CD116" s="817"/>
      <c r="CE116" s="817"/>
      <c r="CF116" s="875" t="s">
        <v>121</v>
      </c>
      <c r="CG116" s="876"/>
      <c r="CH116" s="876"/>
      <c r="CI116" s="876"/>
      <c r="CJ116" s="876"/>
      <c r="CK116" s="927"/>
      <c r="CL116" s="821"/>
      <c r="CM116" s="815"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121</v>
      </c>
      <c r="DH116" s="780"/>
      <c r="DI116" s="780"/>
      <c r="DJ116" s="780"/>
      <c r="DK116" s="781"/>
      <c r="DL116" s="782" t="s">
        <v>121</v>
      </c>
      <c r="DM116" s="780"/>
      <c r="DN116" s="780"/>
      <c r="DO116" s="780"/>
      <c r="DP116" s="781"/>
      <c r="DQ116" s="782" t="s">
        <v>121</v>
      </c>
      <c r="DR116" s="780"/>
      <c r="DS116" s="780"/>
      <c r="DT116" s="780"/>
      <c r="DU116" s="781"/>
      <c r="DV116" s="824" t="s">
        <v>121</v>
      </c>
      <c r="DW116" s="825"/>
      <c r="DX116" s="825"/>
      <c r="DY116" s="825"/>
      <c r="DZ116" s="826"/>
    </row>
    <row r="117" spans="1:130" s="230"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929590</v>
      </c>
      <c r="AB117" s="903"/>
      <c r="AC117" s="903"/>
      <c r="AD117" s="903"/>
      <c r="AE117" s="904"/>
      <c r="AF117" s="905">
        <v>1021459</v>
      </c>
      <c r="AG117" s="903"/>
      <c r="AH117" s="903"/>
      <c r="AI117" s="903"/>
      <c r="AJ117" s="904"/>
      <c r="AK117" s="905">
        <v>1097807</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816" t="s">
        <v>121</v>
      </c>
      <c r="BR117" s="817"/>
      <c r="BS117" s="817"/>
      <c r="BT117" s="817"/>
      <c r="BU117" s="817"/>
      <c r="BV117" s="817" t="s">
        <v>121</v>
      </c>
      <c r="BW117" s="817"/>
      <c r="BX117" s="817"/>
      <c r="BY117" s="817"/>
      <c r="BZ117" s="817"/>
      <c r="CA117" s="817" t="s">
        <v>121</v>
      </c>
      <c r="CB117" s="817"/>
      <c r="CC117" s="817"/>
      <c r="CD117" s="817"/>
      <c r="CE117" s="817"/>
      <c r="CF117" s="875" t="s">
        <v>121</v>
      </c>
      <c r="CG117" s="876"/>
      <c r="CH117" s="876"/>
      <c r="CI117" s="876"/>
      <c r="CJ117" s="876"/>
      <c r="CK117" s="927"/>
      <c r="CL117" s="821"/>
      <c r="CM117" s="815"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121</v>
      </c>
      <c r="DH117" s="780"/>
      <c r="DI117" s="780"/>
      <c r="DJ117" s="780"/>
      <c r="DK117" s="781"/>
      <c r="DL117" s="782" t="s">
        <v>121</v>
      </c>
      <c r="DM117" s="780"/>
      <c r="DN117" s="780"/>
      <c r="DO117" s="780"/>
      <c r="DP117" s="781"/>
      <c r="DQ117" s="782" t="s">
        <v>121</v>
      </c>
      <c r="DR117" s="780"/>
      <c r="DS117" s="780"/>
      <c r="DT117" s="780"/>
      <c r="DU117" s="781"/>
      <c r="DV117" s="824" t="s">
        <v>121</v>
      </c>
      <c r="DW117" s="825"/>
      <c r="DX117" s="825"/>
      <c r="DY117" s="825"/>
      <c r="DZ117" s="826"/>
    </row>
    <row r="118" spans="1:130" s="230" customFormat="1" ht="26.25" customHeight="1" x14ac:dyDescent="0.15">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294</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121</v>
      </c>
      <c r="BR118" s="845"/>
      <c r="BS118" s="845"/>
      <c r="BT118" s="845"/>
      <c r="BU118" s="845"/>
      <c r="BV118" s="845" t="s">
        <v>121</v>
      </c>
      <c r="BW118" s="845"/>
      <c r="BX118" s="845"/>
      <c r="BY118" s="845"/>
      <c r="BZ118" s="845"/>
      <c r="CA118" s="845" t="s">
        <v>121</v>
      </c>
      <c r="CB118" s="845"/>
      <c r="CC118" s="845"/>
      <c r="CD118" s="845"/>
      <c r="CE118" s="845"/>
      <c r="CF118" s="875" t="s">
        <v>121</v>
      </c>
      <c r="CG118" s="876"/>
      <c r="CH118" s="876"/>
      <c r="CI118" s="876"/>
      <c r="CJ118" s="876"/>
      <c r="CK118" s="927"/>
      <c r="CL118" s="821"/>
      <c r="CM118" s="815"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121</v>
      </c>
      <c r="DH118" s="780"/>
      <c r="DI118" s="780"/>
      <c r="DJ118" s="780"/>
      <c r="DK118" s="781"/>
      <c r="DL118" s="782" t="s">
        <v>121</v>
      </c>
      <c r="DM118" s="780"/>
      <c r="DN118" s="780"/>
      <c r="DO118" s="780"/>
      <c r="DP118" s="781"/>
      <c r="DQ118" s="782" t="s">
        <v>121</v>
      </c>
      <c r="DR118" s="780"/>
      <c r="DS118" s="780"/>
      <c r="DT118" s="780"/>
      <c r="DU118" s="781"/>
      <c r="DV118" s="824" t="s">
        <v>121</v>
      </c>
      <c r="DW118" s="825"/>
      <c r="DX118" s="825"/>
      <c r="DY118" s="825"/>
      <c r="DZ118" s="826"/>
    </row>
    <row r="119" spans="1:130" s="230" customFormat="1" ht="26.25" customHeight="1" x14ac:dyDescent="0.15">
      <c r="A119" s="818" t="s">
        <v>417</v>
      </c>
      <c r="B119" s="819"/>
      <c r="C119" s="860" t="s">
        <v>418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121</v>
      </c>
      <c r="AB119" s="889"/>
      <c r="AC119" s="889"/>
      <c r="AD119" s="889"/>
      <c r="AE119" s="890"/>
      <c r="AF119" s="891" t="s">
        <v>121</v>
      </c>
      <c r="AG119" s="889"/>
      <c r="AH119" s="889"/>
      <c r="AI119" s="889"/>
      <c r="AJ119" s="890"/>
      <c r="AK119" s="891" t="s">
        <v>121</v>
      </c>
      <c r="AL119" s="889"/>
      <c r="AM119" s="889"/>
      <c r="AN119" s="889"/>
      <c r="AO119" s="890"/>
      <c r="AP119" s="892" t="s">
        <v>121</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443</v>
      </c>
      <c r="BP119" s="878"/>
      <c r="BQ119" s="879">
        <v>16069139</v>
      </c>
      <c r="BR119" s="845"/>
      <c r="BS119" s="845"/>
      <c r="BT119" s="845"/>
      <c r="BU119" s="845"/>
      <c r="BV119" s="845">
        <v>15164051</v>
      </c>
      <c r="BW119" s="845"/>
      <c r="BX119" s="845"/>
      <c r="BY119" s="845"/>
      <c r="BZ119" s="845"/>
      <c r="CA119" s="845">
        <v>14225445</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121</v>
      </c>
      <c r="DH119" s="764"/>
      <c r="DI119" s="764"/>
      <c r="DJ119" s="764"/>
      <c r="DK119" s="765"/>
      <c r="DL119" s="766" t="s">
        <v>121</v>
      </c>
      <c r="DM119" s="764"/>
      <c r="DN119" s="764"/>
      <c r="DO119" s="764"/>
      <c r="DP119" s="765"/>
      <c r="DQ119" s="766" t="s">
        <v>121</v>
      </c>
      <c r="DR119" s="764"/>
      <c r="DS119" s="764"/>
      <c r="DT119" s="764"/>
      <c r="DU119" s="765"/>
      <c r="DV119" s="848" t="s">
        <v>121</v>
      </c>
      <c r="DW119" s="849"/>
      <c r="DX119" s="849"/>
      <c r="DY119" s="849"/>
      <c r="DZ119" s="850"/>
    </row>
    <row r="120" spans="1:130" s="230" customFormat="1" ht="26.25" customHeight="1" x14ac:dyDescent="0.15">
      <c r="A120" s="820"/>
      <c r="B120" s="821"/>
      <c r="C120" s="815"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121</v>
      </c>
      <c r="AB120" s="780"/>
      <c r="AC120" s="780"/>
      <c r="AD120" s="780"/>
      <c r="AE120" s="781"/>
      <c r="AF120" s="782" t="s">
        <v>121</v>
      </c>
      <c r="AG120" s="780"/>
      <c r="AH120" s="780"/>
      <c r="AI120" s="780"/>
      <c r="AJ120" s="781"/>
      <c r="AK120" s="782" t="s">
        <v>121</v>
      </c>
      <c r="AL120" s="780"/>
      <c r="AM120" s="780"/>
      <c r="AN120" s="780"/>
      <c r="AO120" s="781"/>
      <c r="AP120" s="824" t="s">
        <v>121</v>
      </c>
      <c r="AQ120" s="825"/>
      <c r="AR120" s="825"/>
      <c r="AS120" s="825"/>
      <c r="AT120" s="826"/>
      <c r="AU120" s="880" t="s">
        <v>445</v>
      </c>
      <c r="AV120" s="881"/>
      <c r="AW120" s="881"/>
      <c r="AX120" s="881"/>
      <c r="AY120" s="882"/>
      <c r="AZ120" s="860" t="s">
        <v>446</v>
      </c>
      <c r="BA120" s="808"/>
      <c r="BB120" s="808"/>
      <c r="BC120" s="808"/>
      <c r="BD120" s="808"/>
      <c r="BE120" s="808"/>
      <c r="BF120" s="808"/>
      <c r="BG120" s="808"/>
      <c r="BH120" s="808"/>
      <c r="BI120" s="808"/>
      <c r="BJ120" s="808"/>
      <c r="BK120" s="808"/>
      <c r="BL120" s="808"/>
      <c r="BM120" s="808"/>
      <c r="BN120" s="808"/>
      <c r="BO120" s="808"/>
      <c r="BP120" s="809"/>
      <c r="BQ120" s="861">
        <v>3859520</v>
      </c>
      <c r="BR120" s="842"/>
      <c r="BS120" s="842"/>
      <c r="BT120" s="842"/>
      <c r="BU120" s="842"/>
      <c r="BV120" s="842">
        <v>4543796</v>
      </c>
      <c r="BW120" s="842"/>
      <c r="BX120" s="842"/>
      <c r="BY120" s="842"/>
      <c r="BZ120" s="842"/>
      <c r="CA120" s="842">
        <v>4756498</v>
      </c>
      <c r="CB120" s="842"/>
      <c r="CC120" s="842"/>
      <c r="CD120" s="842"/>
      <c r="CE120" s="842"/>
      <c r="CF120" s="866">
        <v>97.2</v>
      </c>
      <c r="CG120" s="867"/>
      <c r="CH120" s="867"/>
      <c r="CI120" s="867"/>
      <c r="CJ120" s="867"/>
      <c r="CK120" s="868" t="s">
        <v>447</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2554920</v>
      </c>
      <c r="DH120" s="842"/>
      <c r="DI120" s="842"/>
      <c r="DJ120" s="842"/>
      <c r="DK120" s="842"/>
      <c r="DL120" s="842">
        <v>2472139</v>
      </c>
      <c r="DM120" s="842"/>
      <c r="DN120" s="842"/>
      <c r="DO120" s="842"/>
      <c r="DP120" s="842"/>
      <c r="DQ120" s="842">
        <v>2363290</v>
      </c>
      <c r="DR120" s="842"/>
      <c r="DS120" s="842"/>
      <c r="DT120" s="842"/>
      <c r="DU120" s="842"/>
      <c r="DV120" s="843">
        <v>48.3</v>
      </c>
      <c r="DW120" s="843"/>
      <c r="DX120" s="843"/>
      <c r="DY120" s="843"/>
      <c r="DZ120" s="844"/>
    </row>
    <row r="121" spans="1:130" s="230" customFormat="1" ht="26.25" customHeight="1" x14ac:dyDescent="0.15">
      <c r="A121" s="820"/>
      <c r="B121" s="821"/>
      <c r="C121" s="863" t="s">
        <v>448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121</v>
      </c>
      <c r="AB121" s="780"/>
      <c r="AC121" s="780"/>
      <c r="AD121" s="780"/>
      <c r="AE121" s="781"/>
      <c r="AF121" s="782" t="s">
        <v>121</v>
      </c>
      <c r="AG121" s="780"/>
      <c r="AH121" s="780"/>
      <c r="AI121" s="780"/>
      <c r="AJ121" s="781"/>
      <c r="AK121" s="782" t="s">
        <v>121</v>
      </c>
      <c r="AL121" s="780"/>
      <c r="AM121" s="780"/>
      <c r="AN121" s="780"/>
      <c r="AO121" s="781"/>
      <c r="AP121" s="824" t="s">
        <v>121</v>
      </c>
      <c r="AQ121" s="825"/>
      <c r="AR121" s="825"/>
      <c r="AS121" s="825"/>
      <c r="AT121" s="826"/>
      <c r="AU121" s="883"/>
      <c r="AV121" s="884"/>
      <c r="AW121" s="884"/>
      <c r="AX121" s="884"/>
      <c r="AY121" s="885"/>
      <c r="AZ121" s="815" t="s">
        <v>449</v>
      </c>
      <c r="BA121" s="752"/>
      <c r="BB121" s="752"/>
      <c r="BC121" s="752"/>
      <c r="BD121" s="752"/>
      <c r="BE121" s="752"/>
      <c r="BF121" s="752"/>
      <c r="BG121" s="752"/>
      <c r="BH121" s="752"/>
      <c r="BI121" s="752"/>
      <c r="BJ121" s="752"/>
      <c r="BK121" s="752"/>
      <c r="BL121" s="752"/>
      <c r="BM121" s="752"/>
      <c r="BN121" s="752"/>
      <c r="BO121" s="752"/>
      <c r="BP121" s="753"/>
      <c r="BQ121" s="816">
        <v>2405797</v>
      </c>
      <c r="BR121" s="817"/>
      <c r="BS121" s="817"/>
      <c r="BT121" s="817"/>
      <c r="BU121" s="817"/>
      <c r="BV121" s="817">
        <v>2338228</v>
      </c>
      <c r="BW121" s="817"/>
      <c r="BX121" s="817"/>
      <c r="BY121" s="817"/>
      <c r="BZ121" s="817"/>
      <c r="CA121" s="817">
        <v>1803956</v>
      </c>
      <c r="CB121" s="817"/>
      <c r="CC121" s="817"/>
      <c r="CD121" s="817"/>
      <c r="CE121" s="817"/>
      <c r="CF121" s="875">
        <v>36.9</v>
      </c>
      <c r="CG121" s="876"/>
      <c r="CH121" s="876"/>
      <c r="CI121" s="876"/>
      <c r="CJ121" s="876"/>
      <c r="CK121" s="869"/>
      <c r="CL121" s="855"/>
      <c r="CM121" s="855"/>
      <c r="CN121" s="855"/>
      <c r="CO121" s="856"/>
      <c r="CP121" s="835" t="s">
        <v>390</v>
      </c>
      <c r="CQ121" s="836"/>
      <c r="CR121" s="836"/>
      <c r="CS121" s="836"/>
      <c r="CT121" s="836"/>
      <c r="CU121" s="836"/>
      <c r="CV121" s="836"/>
      <c r="CW121" s="836"/>
      <c r="CX121" s="836"/>
      <c r="CY121" s="836"/>
      <c r="CZ121" s="836"/>
      <c r="DA121" s="836"/>
      <c r="DB121" s="836"/>
      <c r="DC121" s="836"/>
      <c r="DD121" s="836"/>
      <c r="DE121" s="836"/>
      <c r="DF121" s="837"/>
      <c r="DG121" s="816" t="s">
        <v>121</v>
      </c>
      <c r="DH121" s="817"/>
      <c r="DI121" s="817"/>
      <c r="DJ121" s="817"/>
      <c r="DK121" s="817"/>
      <c r="DL121" s="817" t="s">
        <v>121</v>
      </c>
      <c r="DM121" s="817"/>
      <c r="DN121" s="817"/>
      <c r="DO121" s="817"/>
      <c r="DP121" s="817"/>
      <c r="DQ121" s="817" t="s">
        <v>121</v>
      </c>
      <c r="DR121" s="817"/>
      <c r="DS121" s="817"/>
      <c r="DT121" s="817"/>
      <c r="DU121" s="817"/>
      <c r="DV121" s="794" t="s">
        <v>121</v>
      </c>
      <c r="DW121" s="794"/>
      <c r="DX121" s="794"/>
      <c r="DY121" s="794"/>
      <c r="DZ121" s="795"/>
    </row>
    <row r="122" spans="1:130" s="230" customFormat="1" ht="26.25" customHeight="1" x14ac:dyDescent="0.15">
      <c r="A122" s="820"/>
      <c r="B122" s="821"/>
      <c r="C122" s="815"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121</v>
      </c>
      <c r="AB122" s="780"/>
      <c r="AC122" s="780"/>
      <c r="AD122" s="780"/>
      <c r="AE122" s="781"/>
      <c r="AF122" s="782" t="s">
        <v>121</v>
      </c>
      <c r="AG122" s="780"/>
      <c r="AH122" s="780"/>
      <c r="AI122" s="780"/>
      <c r="AJ122" s="781"/>
      <c r="AK122" s="782" t="s">
        <v>121</v>
      </c>
      <c r="AL122" s="780"/>
      <c r="AM122" s="780"/>
      <c r="AN122" s="780"/>
      <c r="AO122" s="781"/>
      <c r="AP122" s="824" t="s">
        <v>121</v>
      </c>
      <c r="AQ122" s="825"/>
      <c r="AR122" s="825"/>
      <c r="AS122" s="825"/>
      <c r="AT122" s="826"/>
      <c r="AU122" s="883"/>
      <c r="AV122" s="884"/>
      <c r="AW122" s="884"/>
      <c r="AX122" s="884"/>
      <c r="AY122" s="885"/>
      <c r="AZ122" s="838" t="s">
        <v>450</v>
      </c>
      <c r="BA122" s="839"/>
      <c r="BB122" s="839"/>
      <c r="BC122" s="839"/>
      <c r="BD122" s="839"/>
      <c r="BE122" s="839"/>
      <c r="BF122" s="839"/>
      <c r="BG122" s="839"/>
      <c r="BH122" s="839"/>
      <c r="BI122" s="839"/>
      <c r="BJ122" s="839"/>
      <c r="BK122" s="839"/>
      <c r="BL122" s="839"/>
      <c r="BM122" s="839"/>
      <c r="BN122" s="839"/>
      <c r="BO122" s="839"/>
      <c r="BP122" s="840"/>
      <c r="BQ122" s="879">
        <v>8692364</v>
      </c>
      <c r="BR122" s="845"/>
      <c r="BS122" s="845"/>
      <c r="BT122" s="845"/>
      <c r="BU122" s="845"/>
      <c r="BV122" s="845">
        <v>8352954</v>
      </c>
      <c r="BW122" s="845"/>
      <c r="BX122" s="845"/>
      <c r="BY122" s="845"/>
      <c r="BZ122" s="845"/>
      <c r="CA122" s="845">
        <v>7843282</v>
      </c>
      <c r="CB122" s="845"/>
      <c r="CC122" s="845"/>
      <c r="CD122" s="845"/>
      <c r="CE122" s="845"/>
      <c r="CF122" s="846">
        <v>160.19999999999999</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121</v>
      </c>
      <c r="DH122" s="817"/>
      <c r="DI122" s="817"/>
      <c r="DJ122" s="817"/>
      <c r="DK122" s="817"/>
      <c r="DL122" s="817" t="s">
        <v>121</v>
      </c>
      <c r="DM122" s="817"/>
      <c r="DN122" s="817"/>
      <c r="DO122" s="817"/>
      <c r="DP122" s="817"/>
      <c r="DQ122" s="817" t="s">
        <v>121</v>
      </c>
      <c r="DR122" s="817"/>
      <c r="DS122" s="817"/>
      <c r="DT122" s="817"/>
      <c r="DU122" s="817"/>
      <c r="DV122" s="794" t="s">
        <v>121</v>
      </c>
      <c r="DW122" s="794"/>
      <c r="DX122" s="794"/>
      <c r="DY122" s="794"/>
      <c r="DZ122" s="795"/>
    </row>
    <row r="123" spans="1:130" s="230" customFormat="1" ht="26.25" customHeight="1" x14ac:dyDescent="0.15">
      <c r="A123" s="820"/>
      <c r="B123" s="821"/>
      <c r="C123" s="815"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121</v>
      </c>
      <c r="AB123" s="780"/>
      <c r="AC123" s="780"/>
      <c r="AD123" s="780"/>
      <c r="AE123" s="781"/>
      <c r="AF123" s="782" t="s">
        <v>121</v>
      </c>
      <c r="AG123" s="780"/>
      <c r="AH123" s="780"/>
      <c r="AI123" s="780"/>
      <c r="AJ123" s="781"/>
      <c r="AK123" s="782" t="s">
        <v>121</v>
      </c>
      <c r="AL123" s="780"/>
      <c r="AM123" s="780"/>
      <c r="AN123" s="780"/>
      <c r="AO123" s="781"/>
      <c r="AP123" s="824" t="s">
        <v>121</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451</v>
      </c>
      <c r="BP123" s="878"/>
      <c r="BQ123" s="832">
        <v>14957681</v>
      </c>
      <c r="BR123" s="833"/>
      <c r="BS123" s="833"/>
      <c r="BT123" s="833"/>
      <c r="BU123" s="833"/>
      <c r="BV123" s="833">
        <v>15234978</v>
      </c>
      <c r="BW123" s="833"/>
      <c r="BX123" s="833"/>
      <c r="BY123" s="833"/>
      <c r="BZ123" s="833"/>
      <c r="CA123" s="833">
        <v>14403736</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121</v>
      </c>
      <c r="DH123" s="780"/>
      <c r="DI123" s="780"/>
      <c r="DJ123" s="780"/>
      <c r="DK123" s="781"/>
      <c r="DL123" s="782" t="s">
        <v>121</v>
      </c>
      <c r="DM123" s="780"/>
      <c r="DN123" s="780"/>
      <c r="DO123" s="780"/>
      <c r="DP123" s="781"/>
      <c r="DQ123" s="782" t="s">
        <v>121</v>
      </c>
      <c r="DR123" s="780"/>
      <c r="DS123" s="780"/>
      <c r="DT123" s="780"/>
      <c r="DU123" s="781"/>
      <c r="DV123" s="824" t="s">
        <v>121</v>
      </c>
      <c r="DW123" s="825"/>
      <c r="DX123" s="825"/>
      <c r="DY123" s="825"/>
      <c r="DZ123" s="826"/>
    </row>
    <row r="124" spans="1:130" s="230" customFormat="1" ht="26.25" customHeight="1" thickBot="1" x14ac:dyDescent="0.2">
      <c r="A124" s="820"/>
      <c r="B124" s="821"/>
      <c r="C124" s="815"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121</v>
      </c>
      <c r="AB124" s="780"/>
      <c r="AC124" s="780"/>
      <c r="AD124" s="780"/>
      <c r="AE124" s="781"/>
      <c r="AF124" s="782" t="s">
        <v>121</v>
      </c>
      <c r="AG124" s="780"/>
      <c r="AH124" s="780"/>
      <c r="AI124" s="780"/>
      <c r="AJ124" s="781"/>
      <c r="AK124" s="782" t="s">
        <v>121</v>
      </c>
      <c r="AL124" s="780"/>
      <c r="AM124" s="780"/>
      <c r="AN124" s="780"/>
      <c r="AO124" s="781"/>
      <c r="AP124" s="824" t="s">
        <v>121</v>
      </c>
      <c r="AQ124" s="825"/>
      <c r="AR124" s="825"/>
      <c r="AS124" s="825"/>
      <c r="AT124" s="826"/>
      <c r="AU124" s="827" t="s">
        <v>452</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22.7</v>
      </c>
      <c r="BR124" s="831"/>
      <c r="BS124" s="831"/>
      <c r="BT124" s="831"/>
      <c r="BU124" s="831"/>
      <c r="BV124" s="831" t="s">
        <v>121</v>
      </c>
      <c r="BW124" s="831"/>
      <c r="BX124" s="831"/>
      <c r="BY124" s="831"/>
      <c r="BZ124" s="831"/>
      <c r="CA124" s="831" t="s">
        <v>121</v>
      </c>
      <c r="CB124" s="831"/>
      <c r="CC124" s="831"/>
      <c r="CD124" s="831"/>
      <c r="CE124" s="831"/>
      <c r="CF124" s="726"/>
      <c r="CG124" s="727"/>
      <c r="CH124" s="727"/>
      <c r="CI124" s="727"/>
      <c r="CJ124" s="862"/>
      <c r="CK124" s="870"/>
      <c r="CL124" s="870"/>
      <c r="CM124" s="870"/>
      <c r="CN124" s="870"/>
      <c r="CO124" s="871"/>
      <c r="CP124" s="835" t="s">
        <v>453</v>
      </c>
      <c r="CQ124" s="836"/>
      <c r="CR124" s="836"/>
      <c r="CS124" s="836"/>
      <c r="CT124" s="836"/>
      <c r="CU124" s="836"/>
      <c r="CV124" s="836"/>
      <c r="CW124" s="836"/>
      <c r="CX124" s="836"/>
      <c r="CY124" s="836"/>
      <c r="CZ124" s="836"/>
      <c r="DA124" s="836"/>
      <c r="DB124" s="836"/>
      <c r="DC124" s="836"/>
      <c r="DD124" s="836"/>
      <c r="DE124" s="836"/>
      <c r="DF124" s="837"/>
      <c r="DG124" s="763" t="s">
        <v>121</v>
      </c>
      <c r="DH124" s="764"/>
      <c r="DI124" s="764"/>
      <c r="DJ124" s="764"/>
      <c r="DK124" s="765"/>
      <c r="DL124" s="766" t="s">
        <v>121</v>
      </c>
      <c r="DM124" s="764"/>
      <c r="DN124" s="764"/>
      <c r="DO124" s="764"/>
      <c r="DP124" s="765"/>
      <c r="DQ124" s="766" t="s">
        <v>121</v>
      </c>
      <c r="DR124" s="764"/>
      <c r="DS124" s="764"/>
      <c r="DT124" s="764"/>
      <c r="DU124" s="765"/>
      <c r="DV124" s="848" t="s">
        <v>121</v>
      </c>
      <c r="DW124" s="849"/>
      <c r="DX124" s="849"/>
      <c r="DY124" s="849"/>
      <c r="DZ124" s="850"/>
    </row>
    <row r="125" spans="1:130" s="230" customFormat="1" ht="26.25" customHeight="1" x14ac:dyDescent="0.15">
      <c r="A125" s="820"/>
      <c r="B125" s="821"/>
      <c r="C125" s="815"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121</v>
      </c>
      <c r="AB125" s="780"/>
      <c r="AC125" s="780"/>
      <c r="AD125" s="780"/>
      <c r="AE125" s="781"/>
      <c r="AF125" s="782" t="s">
        <v>121</v>
      </c>
      <c r="AG125" s="780"/>
      <c r="AH125" s="780"/>
      <c r="AI125" s="780"/>
      <c r="AJ125" s="781"/>
      <c r="AK125" s="782" t="s">
        <v>121</v>
      </c>
      <c r="AL125" s="780"/>
      <c r="AM125" s="780"/>
      <c r="AN125" s="780"/>
      <c r="AO125" s="781"/>
      <c r="AP125" s="824" t="s">
        <v>121</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454</v>
      </c>
      <c r="CL125" s="852"/>
      <c r="CM125" s="852"/>
      <c r="CN125" s="852"/>
      <c r="CO125" s="853"/>
      <c r="CP125" s="860" t="s">
        <v>455</v>
      </c>
      <c r="CQ125" s="808"/>
      <c r="CR125" s="808"/>
      <c r="CS125" s="808"/>
      <c r="CT125" s="808"/>
      <c r="CU125" s="808"/>
      <c r="CV125" s="808"/>
      <c r="CW125" s="808"/>
      <c r="CX125" s="808"/>
      <c r="CY125" s="808"/>
      <c r="CZ125" s="808"/>
      <c r="DA125" s="808"/>
      <c r="DB125" s="808"/>
      <c r="DC125" s="808"/>
      <c r="DD125" s="808"/>
      <c r="DE125" s="808"/>
      <c r="DF125" s="809"/>
      <c r="DG125" s="861" t="s">
        <v>121</v>
      </c>
      <c r="DH125" s="842"/>
      <c r="DI125" s="842"/>
      <c r="DJ125" s="842"/>
      <c r="DK125" s="842"/>
      <c r="DL125" s="842" t="s">
        <v>121</v>
      </c>
      <c r="DM125" s="842"/>
      <c r="DN125" s="842"/>
      <c r="DO125" s="842"/>
      <c r="DP125" s="842"/>
      <c r="DQ125" s="842" t="s">
        <v>121</v>
      </c>
      <c r="DR125" s="842"/>
      <c r="DS125" s="842"/>
      <c r="DT125" s="842"/>
      <c r="DU125" s="842"/>
      <c r="DV125" s="843" t="s">
        <v>121</v>
      </c>
      <c r="DW125" s="843"/>
      <c r="DX125" s="843"/>
      <c r="DY125" s="843"/>
      <c r="DZ125" s="844"/>
    </row>
    <row r="126" spans="1:130" s="230" customFormat="1" ht="26.25" customHeight="1" thickBot="1" x14ac:dyDescent="0.2">
      <c r="A126" s="820"/>
      <c r="B126" s="821"/>
      <c r="C126" s="815"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121</v>
      </c>
      <c r="AB126" s="780"/>
      <c r="AC126" s="780"/>
      <c r="AD126" s="780"/>
      <c r="AE126" s="781"/>
      <c r="AF126" s="782" t="s">
        <v>121</v>
      </c>
      <c r="AG126" s="780"/>
      <c r="AH126" s="780"/>
      <c r="AI126" s="780"/>
      <c r="AJ126" s="781"/>
      <c r="AK126" s="782" t="s">
        <v>121</v>
      </c>
      <c r="AL126" s="780"/>
      <c r="AM126" s="780"/>
      <c r="AN126" s="780"/>
      <c r="AO126" s="781"/>
      <c r="AP126" s="824" t="s">
        <v>121</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456</v>
      </c>
      <c r="CQ126" s="752"/>
      <c r="CR126" s="752"/>
      <c r="CS126" s="752"/>
      <c r="CT126" s="752"/>
      <c r="CU126" s="752"/>
      <c r="CV126" s="752"/>
      <c r="CW126" s="752"/>
      <c r="CX126" s="752"/>
      <c r="CY126" s="752"/>
      <c r="CZ126" s="752"/>
      <c r="DA126" s="752"/>
      <c r="DB126" s="752"/>
      <c r="DC126" s="752"/>
      <c r="DD126" s="752"/>
      <c r="DE126" s="752"/>
      <c r="DF126" s="753"/>
      <c r="DG126" s="816" t="s">
        <v>121</v>
      </c>
      <c r="DH126" s="817"/>
      <c r="DI126" s="817"/>
      <c r="DJ126" s="817"/>
      <c r="DK126" s="817"/>
      <c r="DL126" s="817" t="s">
        <v>121</v>
      </c>
      <c r="DM126" s="817"/>
      <c r="DN126" s="817"/>
      <c r="DO126" s="817"/>
      <c r="DP126" s="817"/>
      <c r="DQ126" s="817" t="s">
        <v>121</v>
      </c>
      <c r="DR126" s="817"/>
      <c r="DS126" s="817"/>
      <c r="DT126" s="817"/>
      <c r="DU126" s="817"/>
      <c r="DV126" s="794" t="s">
        <v>121</v>
      </c>
      <c r="DW126" s="794"/>
      <c r="DX126" s="794"/>
      <c r="DY126" s="794"/>
      <c r="DZ126" s="795"/>
    </row>
    <row r="127" spans="1:130" s="230" customFormat="1" ht="26.25" customHeight="1" x14ac:dyDescent="0.15">
      <c r="A127" s="822"/>
      <c r="B127" s="823"/>
      <c r="C127" s="838" t="s">
        <v>457</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121</v>
      </c>
      <c r="AB127" s="780"/>
      <c r="AC127" s="780"/>
      <c r="AD127" s="780"/>
      <c r="AE127" s="781"/>
      <c r="AF127" s="782" t="s">
        <v>121</v>
      </c>
      <c r="AG127" s="780"/>
      <c r="AH127" s="780"/>
      <c r="AI127" s="780"/>
      <c r="AJ127" s="781"/>
      <c r="AK127" s="782" t="s">
        <v>121</v>
      </c>
      <c r="AL127" s="780"/>
      <c r="AM127" s="780"/>
      <c r="AN127" s="780"/>
      <c r="AO127" s="781"/>
      <c r="AP127" s="824" t="s">
        <v>121</v>
      </c>
      <c r="AQ127" s="825"/>
      <c r="AR127" s="825"/>
      <c r="AS127" s="825"/>
      <c r="AT127" s="826"/>
      <c r="AU127" s="232"/>
      <c r="AV127" s="232"/>
      <c r="AW127" s="232"/>
      <c r="AX127" s="841" t="s">
        <v>458</v>
      </c>
      <c r="AY127" s="812"/>
      <c r="AZ127" s="812"/>
      <c r="BA127" s="812"/>
      <c r="BB127" s="812"/>
      <c r="BC127" s="812"/>
      <c r="BD127" s="812"/>
      <c r="BE127" s="813"/>
      <c r="BF127" s="811" t="s">
        <v>459</v>
      </c>
      <c r="BG127" s="812"/>
      <c r="BH127" s="812"/>
      <c r="BI127" s="812"/>
      <c r="BJ127" s="812"/>
      <c r="BK127" s="812"/>
      <c r="BL127" s="813"/>
      <c r="BM127" s="811" t="s">
        <v>460</v>
      </c>
      <c r="BN127" s="812"/>
      <c r="BO127" s="812"/>
      <c r="BP127" s="812"/>
      <c r="BQ127" s="812"/>
      <c r="BR127" s="812"/>
      <c r="BS127" s="813"/>
      <c r="BT127" s="811" t="s">
        <v>461</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462</v>
      </c>
      <c r="CQ127" s="752"/>
      <c r="CR127" s="752"/>
      <c r="CS127" s="752"/>
      <c r="CT127" s="752"/>
      <c r="CU127" s="752"/>
      <c r="CV127" s="752"/>
      <c r="CW127" s="752"/>
      <c r="CX127" s="752"/>
      <c r="CY127" s="752"/>
      <c r="CZ127" s="752"/>
      <c r="DA127" s="752"/>
      <c r="DB127" s="752"/>
      <c r="DC127" s="752"/>
      <c r="DD127" s="752"/>
      <c r="DE127" s="752"/>
      <c r="DF127" s="753"/>
      <c r="DG127" s="816" t="s">
        <v>121</v>
      </c>
      <c r="DH127" s="817"/>
      <c r="DI127" s="817"/>
      <c r="DJ127" s="817"/>
      <c r="DK127" s="817"/>
      <c r="DL127" s="817" t="s">
        <v>121</v>
      </c>
      <c r="DM127" s="817"/>
      <c r="DN127" s="817"/>
      <c r="DO127" s="817"/>
      <c r="DP127" s="817"/>
      <c r="DQ127" s="817" t="s">
        <v>121</v>
      </c>
      <c r="DR127" s="817"/>
      <c r="DS127" s="817"/>
      <c r="DT127" s="817"/>
      <c r="DU127" s="817"/>
      <c r="DV127" s="794" t="s">
        <v>121</v>
      </c>
      <c r="DW127" s="794"/>
      <c r="DX127" s="794"/>
      <c r="DY127" s="794"/>
      <c r="DZ127" s="795"/>
    </row>
    <row r="128" spans="1:130" s="230" customFormat="1" ht="26.25" customHeight="1" thickBot="1" x14ac:dyDescent="0.2">
      <c r="A128" s="796" t="s">
        <v>463</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464</v>
      </c>
      <c r="X128" s="798"/>
      <c r="Y128" s="798"/>
      <c r="Z128" s="799"/>
      <c r="AA128" s="800">
        <v>130294</v>
      </c>
      <c r="AB128" s="801"/>
      <c r="AC128" s="801"/>
      <c r="AD128" s="801"/>
      <c r="AE128" s="802"/>
      <c r="AF128" s="803">
        <v>116767</v>
      </c>
      <c r="AG128" s="801"/>
      <c r="AH128" s="801"/>
      <c r="AI128" s="801"/>
      <c r="AJ128" s="802"/>
      <c r="AK128" s="803">
        <v>123977</v>
      </c>
      <c r="AL128" s="801"/>
      <c r="AM128" s="801"/>
      <c r="AN128" s="801"/>
      <c r="AO128" s="802"/>
      <c r="AP128" s="804"/>
      <c r="AQ128" s="805"/>
      <c r="AR128" s="805"/>
      <c r="AS128" s="805"/>
      <c r="AT128" s="806"/>
      <c r="AU128" s="232"/>
      <c r="AV128" s="232"/>
      <c r="AW128" s="232"/>
      <c r="AX128" s="807" t="s">
        <v>465</v>
      </c>
      <c r="AY128" s="808"/>
      <c r="AZ128" s="808"/>
      <c r="BA128" s="808"/>
      <c r="BB128" s="808"/>
      <c r="BC128" s="808"/>
      <c r="BD128" s="808"/>
      <c r="BE128" s="809"/>
      <c r="BF128" s="786" t="s">
        <v>121</v>
      </c>
      <c r="BG128" s="787"/>
      <c r="BH128" s="787"/>
      <c r="BI128" s="787"/>
      <c r="BJ128" s="787"/>
      <c r="BK128" s="787"/>
      <c r="BL128" s="810"/>
      <c r="BM128" s="786">
        <v>14.62</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466</v>
      </c>
      <c r="CQ128" s="730"/>
      <c r="CR128" s="730"/>
      <c r="CS128" s="730"/>
      <c r="CT128" s="730"/>
      <c r="CU128" s="730"/>
      <c r="CV128" s="730"/>
      <c r="CW128" s="730"/>
      <c r="CX128" s="730"/>
      <c r="CY128" s="730"/>
      <c r="CZ128" s="730"/>
      <c r="DA128" s="730"/>
      <c r="DB128" s="730"/>
      <c r="DC128" s="730"/>
      <c r="DD128" s="730"/>
      <c r="DE128" s="730"/>
      <c r="DF128" s="731"/>
      <c r="DG128" s="790" t="s">
        <v>121</v>
      </c>
      <c r="DH128" s="791"/>
      <c r="DI128" s="791"/>
      <c r="DJ128" s="791"/>
      <c r="DK128" s="791"/>
      <c r="DL128" s="791" t="s">
        <v>121</v>
      </c>
      <c r="DM128" s="791"/>
      <c r="DN128" s="791"/>
      <c r="DO128" s="791"/>
      <c r="DP128" s="791"/>
      <c r="DQ128" s="791" t="s">
        <v>121</v>
      </c>
      <c r="DR128" s="791"/>
      <c r="DS128" s="791"/>
      <c r="DT128" s="791"/>
      <c r="DU128" s="791"/>
      <c r="DV128" s="792" t="s">
        <v>121</v>
      </c>
      <c r="DW128" s="792"/>
      <c r="DX128" s="792"/>
      <c r="DY128" s="792"/>
      <c r="DZ128" s="793"/>
    </row>
    <row r="129" spans="1:131" s="230"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467</v>
      </c>
      <c r="X129" s="777"/>
      <c r="Y129" s="777"/>
      <c r="Z129" s="778"/>
      <c r="AA129" s="779">
        <v>5596946</v>
      </c>
      <c r="AB129" s="780"/>
      <c r="AC129" s="780"/>
      <c r="AD129" s="780"/>
      <c r="AE129" s="781"/>
      <c r="AF129" s="782">
        <v>5528513</v>
      </c>
      <c r="AG129" s="780"/>
      <c r="AH129" s="780"/>
      <c r="AI129" s="780"/>
      <c r="AJ129" s="781"/>
      <c r="AK129" s="782">
        <v>5635341</v>
      </c>
      <c r="AL129" s="780"/>
      <c r="AM129" s="780"/>
      <c r="AN129" s="780"/>
      <c r="AO129" s="781"/>
      <c r="AP129" s="783"/>
      <c r="AQ129" s="784"/>
      <c r="AR129" s="784"/>
      <c r="AS129" s="784"/>
      <c r="AT129" s="785"/>
      <c r="AU129" s="233"/>
      <c r="AV129" s="233"/>
      <c r="AW129" s="233"/>
      <c r="AX129" s="751" t="s">
        <v>468</v>
      </c>
      <c r="AY129" s="752"/>
      <c r="AZ129" s="752"/>
      <c r="BA129" s="752"/>
      <c r="BB129" s="752"/>
      <c r="BC129" s="752"/>
      <c r="BD129" s="752"/>
      <c r="BE129" s="753"/>
      <c r="BF129" s="770" t="s">
        <v>121</v>
      </c>
      <c r="BG129" s="771"/>
      <c r="BH129" s="771"/>
      <c r="BI129" s="771"/>
      <c r="BJ129" s="771"/>
      <c r="BK129" s="771"/>
      <c r="BL129" s="772"/>
      <c r="BM129" s="770">
        <v>19.62</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469</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470</v>
      </c>
      <c r="X130" s="777"/>
      <c r="Y130" s="777"/>
      <c r="Z130" s="778"/>
      <c r="AA130" s="779">
        <v>718153</v>
      </c>
      <c r="AB130" s="780"/>
      <c r="AC130" s="780"/>
      <c r="AD130" s="780"/>
      <c r="AE130" s="781"/>
      <c r="AF130" s="782">
        <v>730349</v>
      </c>
      <c r="AG130" s="780"/>
      <c r="AH130" s="780"/>
      <c r="AI130" s="780"/>
      <c r="AJ130" s="781"/>
      <c r="AK130" s="782">
        <v>740356</v>
      </c>
      <c r="AL130" s="780"/>
      <c r="AM130" s="780"/>
      <c r="AN130" s="780"/>
      <c r="AO130" s="781"/>
      <c r="AP130" s="783"/>
      <c r="AQ130" s="784"/>
      <c r="AR130" s="784"/>
      <c r="AS130" s="784"/>
      <c r="AT130" s="785"/>
      <c r="AU130" s="233"/>
      <c r="AV130" s="233"/>
      <c r="AW130" s="233"/>
      <c r="AX130" s="751" t="s">
        <v>471</v>
      </c>
      <c r="AY130" s="752"/>
      <c r="AZ130" s="752"/>
      <c r="BA130" s="752"/>
      <c r="BB130" s="752"/>
      <c r="BC130" s="752"/>
      <c r="BD130" s="752"/>
      <c r="BE130" s="753"/>
      <c r="BF130" s="754">
        <v>3.3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472</v>
      </c>
      <c r="X131" s="761"/>
      <c r="Y131" s="761"/>
      <c r="Z131" s="762"/>
      <c r="AA131" s="763">
        <v>4878793</v>
      </c>
      <c r="AB131" s="764"/>
      <c r="AC131" s="764"/>
      <c r="AD131" s="764"/>
      <c r="AE131" s="765"/>
      <c r="AF131" s="766">
        <v>4798164</v>
      </c>
      <c r="AG131" s="764"/>
      <c r="AH131" s="764"/>
      <c r="AI131" s="764"/>
      <c r="AJ131" s="765"/>
      <c r="AK131" s="766">
        <v>4894985</v>
      </c>
      <c r="AL131" s="764"/>
      <c r="AM131" s="764"/>
      <c r="AN131" s="764"/>
      <c r="AO131" s="765"/>
      <c r="AP131" s="767"/>
      <c r="AQ131" s="768"/>
      <c r="AR131" s="768"/>
      <c r="AS131" s="768"/>
      <c r="AT131" s="769"/>
      <c r="AU131" s="233"/>
      <c r="AV131" s="233"/>
      <c r="AW131" s="233"/>
      <c r="AX131" s="729" t="s">
        <v>473</v>
      </c>
      <c r="AY131" s="730"/>
      <c r="AZ131" s="730"/>
      <c r="BA131" s="730"/>
      <c r="BB131" s="730"/>
      <c r="BC131" s="730"/>
      <c r="BD131" s="730"/>
      <c r="BE131" s="731"/>
      <c r="BF131" s="732" t="s">
        <v>121</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474</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475</v>
      </c>
      <c r="W132" s="742"/>
      <c r="X132" s="742"/>
      <c r="Y132" s="742"/>
      <c r="Z132" s="743"/>
      <c r="AA132" s="744">
        <v>1.6631777569999999</v>
      </c>
      <c r="AB132" s="745"/>
      <c r="AC132" s="745"/>
      <c r="AD132" s="745"/>
      <c r="AE132" s="746"/>
      <c r="AF132" s="747">
        <v>3.6335356609999998</v>
      </c>
      <c r="AG132" s="745"/>
      <c r="AH132" s="745"/>
      <c r="AI132" s="745"/>
      <c r="AJ132" s="746"/>
      <c r="AK132" s="747">
        <v>4.7696571079999996</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476</v>
      </c>
      <c r="W133" s="721"/>
      <c r="X133" s="721"/>
      <c r="Y133" s="721"/>
      <c r="Z133" s="722"/>
      <c r="AA133" s="723">
        <v>0.4</v>
      </c>
      <c r="AB133" s="724"/>
      <c r="AC133" s="724"/>
      <c r="AD133" s="724"/>
      <c r="AE133" s="725"/>
      <c r="AF133" s="723">
        <v>1.8</v>
      </c>
      <c r="AG133" s="724"/>
      <c r="AH133" s="724"/>
      <c r="AI133" s="724"/>
      <c r="AJ133" s="725"/>
      <c r="AK133" s="723">
        <v>3.3</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9RRhcL/rzOSsA3m/ymMSR/bokLnZJz1twt/Dt+DHYjjh9ecQ/mfwX1+rDc7sOwrQNlKQvNSEm9hAM7qdiT1umg==" saltValue="Yd04240NcOiqJQClHNZr9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300" verticalDpi="3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XDJ3R+80ucfyMK5XAR8BTE7QrkMCFfP413YALcpaQa0gOu293jjbuW9483qYhC13HBjDjeHOnBl/qtfvDZOelg==" saltValue="OLTBhasGZzMV/csUd1ILf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BXi1420bLqKrzYOjiysEM1sVSFOZF7Ud3hnKgXEvE9ExUhy4oGjFLn2SE718sun+wNf+/vlGpinIxM5WKbo8w==" saltValue="b31CZpRUjOsCup+mIvzTN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480</v>
      </c>
      <c r="AP7" s="272"/>
      <c r="AQ7" s="273" t="s">
        <v>481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482</v>
      </c>
      <c r="AQ8" s="279" t="s">
        <v>483</v>
      </c>
      <c r="AR8" s="280" t="s">
        <v>484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485</v>
      </c>
      <c r="AL9" s="1131"/>
      <c r="AM9" s="1131"/>
      <c r="AN9" s="1132"/>
      <c r="AO9" s="281">
        <v>1629037</v>
      </c>
      <c r="AP9" s="281">
        <v>69229</v>
      </c>
      <c r="AQ9" s="282">
        <v>67248</v>
      </c>
      <c r="AR9" s="283">
        <v>2.9</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486</v>
      </c>
      <c r="AL10" s="1131"/>
      <c r="AM10" s="1131"/>
      <c r="AN10" s="1132"/>
      <c r="AO10" s="284">
        <v>297558</v>
      </c>
      <c r="AP10" s="284">
        <v>12645</v>
      </c>
      <c r="AQ10" s="285">
        <v>9038</v>
      </c>
      <c r="AR10" s="286">
        <v>39.9</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487</v>
      </c>
      <c r="AL11" s="1131"/>
      <c r="AM11" s="1131"/>
      <c r="AN11" s="1132"/>
      <c r="AO11" s="284" t="s">
        <v>488</v>
      </c>
      <c r="AP11" s="284" t="s">
        <v>488</v>
      </c>
      <c r="AQ11" s="285">
        <v>320</v>
      </c>
      <c r="AR11" s="286" t="s">
        <v>488</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489</v>
      </c>
      <c r="AL12" s="1131"/>
      <c r="AM12" s="1131"/>
      <c r="AN12" s="1132"/>
      <c r="AO12" s="284" t="s">
        <v>488</v>
      </c>
      <c r="AP12" s="284" t="s">
        <v>488</v>
      </c>
      <c r="AQ12" s="285">
        <v>22</v>
      </c>
      <c r="AR12" s="286" t="s">
        <v>488</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490</v>
      </c>
      <c r="AL13" s="1131"/>
      <c r="AM13" s="1131"/>
      <c r="AN13" s="1132"/>
      <c r="AO13" s="284">
        <v>59223</v>
      </c>
      <c r="AP13" s="284">
        <v>2517</v>
      </c>
      <c r="AQ13" s="285">
        <v>2764</v>
      </c>
      <c r="AR13" s="286">
        <v>-8.9</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491</v>
      </c>
      <c r="AL14" s="1131"/>
      <c r="AM14" s="1131"/>
      <c r="AN14" s="1132"/>
      <c r="AO14" s="284">
        <v>23591</v>
      </c>
      <c r="AP14" s="284">
        <v>1003</v>
      </c>
      <c r="AQ14" s="285">
        <v>1165</v>
      </c>
      <c r="AR14" s="286">
        <v>-13.9</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492</v>
      </c>
      <c r="AL15" s="1134"/>
      <c r="AM15" s="1134"/>
      <c r="AN15" s="1135"/>
      <c r="AO15" s="284">
        <v>-116281</v>
      </c>
      <c r="AP15" s="284">
        <v>-4942</v>
      </c>
      <c r="AQ15" s="285">
        <v>-3941</v>
      </c>
      <c r="AR15" s="286">
        <v>25.4</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177</v>
      </c>
      <c r="AL16" s="1134"/>
      <c r="AM16" s="1134"/>
      <c r="AN16" s="1135"/>
      <c r="AO16" s="284">
        <v>1893128</v>
      </c>
      <c r="AP16" s="284">
        <v>80453</v>
      </c>
      <c r="AQ16" s="285">
        <v>76616</v>
      </c>
      <c r="AR16" s="286">
        <v>5</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494</v>
      </c>
      <c r="AP20" s="293" t="s">
        <v>495</v>
      </c>
      <c r="AQ20" s="294" t="s">
        <v>496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497</v>
      </c>
      <c r="AL21" s="1137"/>
      <c r="AM21" s="1137"/>
      <c r="AN21" s="1138"/>
      <c r="AO21" s="297">
        <v>8.07</v>
      </c>
      <c r="AP21" s="298">
        <v>6.73</v>
      </c>
      <c r="AQ21" s="299">
        <v>1.34</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498</v>
      </c>
      <c r="AL22" s="1137"/>
      <c r="AM22" s="1137"/>
      <c r="AN22" s="1138"/>
      <c r="AO22" s="302">
        <v>96.5</v>
      </c>
      <c r="AP22" s="303">
        <v>96.9</v>
      </c>
      <c r="AQ22" s="304">
        <v>-0.4</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9" t="s">
        <v>499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x14ac:dyDescent="0.15">
      <c r="A27" s="309"/>
      <c r="AO27" s="262"/>
      <c r="AP27" s="262"/>
      <c r="AQ27" s="262"/>
      <c r="AR27" s="262"/>
      <c r="AS27" s="262"/>
      <c r="AT27" s="262"/>
    </row>
    <row r="28" spans="1:46" ht="17.25" x14ac:dyDescent="0.15">
      <c r="A28" s="263" t="s">
        <v>500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480</v>
      </c>
      <c r="AP30" s="272"/>
      <c r="AQ30" s="273" t="s">
        <v>481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482</v>
      </c>
      <c r="AQ31" s="279" t="s">
        <v>483</v>
      </c>
      <c r="AR31" s="280" t="s">
        <v>484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502</v>
      </c>
      <c r="AL32" s="1121"/>
      <c r="AM32" s="1121"/>
      <c r="AN32" s="1122"/>
      <c r="AO32" s="312">
        <v>636140</v>
      </c>
      <c r="AP32" s="312">
        <v>27034</v>
      </c>
      <c r="AQ32" s="313">
        <v>33390</v>
      </c>
      <c r="AR32" s="314">
        <v>-19</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503</v>
      </c>
      <c r="AL33" s="1121"/>
      <c r="AM33" s="1121"/>
      <c r="AN33" s="1122"/>
      <c r="AO33" s="312" t="s">
        <v>488</v>
      </c>
      <c r="AP33" s="312" t="s">
        <v>488</v>
      </c>
      <c r="AQ33" s="313" t="s">
        <v>488</v>
      </c>
      <c r="AR33" s="314" t="s">
        <v>488</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504</v>
      </c>
      <c r="AL34" s="1121"/>
      <c r="AM34" s="1121"/>
      <c r="AN34" s="1122"/>
      <c r="AO34" s="312" t="s">
        <v>488</v>
      </c>
      <c r="AP34" s="312" t="s">
        <v>488</v>
      </c>
      <c r="AQ34" s="313" t="s">
        <v>488</v>
      </c>
      <c r="AR34" s="314" t="s">
        <v>488</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505</v>
      </c>
      <c r="AL35" s="1121"/>
      <c r="AM35" s="1121"/>
      <c r="AN35" s="1122"/>
      <c r="AO35" s="312">
        <v>195507</v>
      </c>
      <c r="AP35" s="312">
        <v>8308</v>
      </c>
      <c r="AQ35" s="313">
        <v>8851</v>
      </c>
      <c r="AR35" s="314">
        <v>-6.1</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506</v>
      </c>
      <c r="AL36" s="1121"/>
      <c r="AM36" s="1121"/>
      <c r="AN36" s="1122"/>
      <c r="AO36" s="312">
        <v>266160</v>
      </c>
      <c r="AP36" s="312">
        <v>11311</v>
      </c>
      <c r="AQ36" s="313">
        <v>2033</v>
      </c>
      <c r="AR36" s="314">
        <v>456.4</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507</v>
      </c>
      <c r="AL37" s="1121"/>
      <c r="AM37" s="1121"/>
      <c r="AN37" s="1122"/>
      <c r="AO37" s="312" t="s">
        <v>488</v>
      </c>
      <c r="AP37" s="312" t="s">
        <v>488</v>
      </c>
      <c r="AQ37" s="313">
        <v>640</v>
      </c>
      <c r="AR37" s="314" t="s">
        <v>488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508</v>
      </c>
      <c r="AL38" s="1124"/>
      <c r="AM38" s="1124"/>
      <c r="AN38" s="1125"/>
      <c r="AO38" s="315" t="s">
        <v>488</v>
      </c>
      <c r="AP38" s="315" t="s">
        <v>488</v>
      </c>
      <c r="AQ38" s="316">
        <v>1</v>
      </c>
      <c r="AR38" s="304" t="s">
        <v>488</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509</v>
      </c>
      <c r="AL39" s="1124"/>
      <c r="AM39" s="1124"/>
      <c r="AN39" s="1125"/>
      <c r="AO39" s="312">
        <v>-123977</v>
      </c>
      <c r="AP39" s="312">
        <v>-5269</v>
      </c>
      <c r="AQ39" s="313">
        <v>-3025</v>
      </c>
      <c r="AR39" s="314">
        <v>74.2</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510</v>
      </c>
      <c r="AL40" s="1121"/>
      <c r="AM40" s="1121"/>
      <c r="AN40" s="1122"/>
      <c r="AO40" s="312">
        <v>-740356</v>
      </c>
      <c r="AP40" s="312">
        <v>-31463</v>
      </c>
      <c r="AQ40" s="313">
        <v>-26876</v>
      </c>
      <c r="AR40" s="314">
        <v>17.100000000000001</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287</v>
      </c>
      <c r="AL41" s="1127"/>
      <c r="AM41" s="1127"/>
      <c r="AN41" s="1128"/>
      <c r="AO41" s="312">
        <v>233474</v>
      </c>
      <c r="AP41" s="312">
        <v>9922</v>
      </c>
      <c r="AQ41" s="313">
        <v>15015</v>
      </c>
      <c r="AR41" s="314">
        <v>-33.9</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512</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480</v>
      </c>
      <c r="AN49" s="1115" t="s">
        <v>513</v>
      </c>
      <c r="AO49" s="1116"/>
      <c r="AP49" s="1116"/>
      <c r="AQ49" s="1116"/>
      <c r="AR49" s="111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514</v>
      </c>
      <c r="AO50" s="329" t="s">
        <v>515</v>
      </c>
      <c r="AP50" s="330" t="s">
        <v>516</v>
      </c>
      <c r="AQ50" s="331" t="s">
        <v>517</v>
      </c>
      <c r="AR50" s="332" t="s">
        <v>518</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519</v>
      </c>
      <c r="AL51" s="325"/>
      <c r="AM51" s="333">
        <v>1685359</v>
      </c>
      <c r="AN51" s="334">
        <v>71082</v>
      </c>
      <c r="AO51" s="335">
        <v>19.600000000000001</v>
      </c>
      <c r="AP51" s="336">
        <v>51264</v>
      </c>
      <c r="AQ51" s="337">
        <v>8.1999999999999993</v>
      </c>
      <c r="AR51" s="338">
        <v>11.4</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520</v>
      </c>
      <c r="AM52" s="341">
        <v>1217977</v>
      </c>
      <c r="AN52" s="342">
        <v>51370</v>
      </c>
      <c r="AO52" s="343">
        <v>38.700000000000003</v>
      </c>
      <c r="AP52" s="344">
        <v>26040</v>
      </c>
      <c r="AQ52" s="345">
        <v>4.5</v>
      </c>
      <c r="AR52" s="346">
        <v>34.200000000000003</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521</v>
      </c>
      <c r="AL53" s="325"/>
      <c r="AM53" s="333">
        <v>1716350</v>
      </c>
      <c r="AN53" s="334">
        <v>72829</v>
      </c>
      <c r="AO53" s="335">
        <v>2.5</v>
      </c>
      <c r="AP53" s="336">
        <v>52068</v>
      </c>
      <c r="AQ53" s="337">
        <v>1.6</v>
      </c>
      <c r="AR53" s="338">
        <v>0.9</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520</v>
      </c>
      <c r="AM54" s="341">
        <v>1146608</v>
      </c>
      <c r="AN54" s="342">
        <v>48653</v>
      </c>
      <c r="AO54" s="343">
        <v>-5.3</v>
      </c>
      <c r="AP54" s="344">
        <v>26936</v>
      </c>
      <c r="AQ54" s="345">
        <v>3.4</v>
      </c>
      <c r="AR54" s="346">
        <v>-8.6999999999999993</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522</v>
      </c>
      <c r="AL55" s="325"/>
      <c r="AM55" s="333">
        <v>1758801</v>
      </c>
      <c r="AN55" s="334">
        <v>74336</v>
      </c>
      <c r="AO55" s="335">
        <v>2.1</v>
      </c>
      <c r="AP55" s="336">
        <v>47161</v>
      </c>
      <c r="AQ55" s="337">
        <v>-9.4</v>
      </c>
      <c r="AR55" s="338">
        <v>11.5</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520</v>
      </c>
      <c r="AM56" s="341">
        <v>1347934</v>
      </c>
      <c r="AN56" s="342">
        <v>56971</v>
      </c>
      <c r="AO56" s="343">
        <v>17.100000000000001</v>
      </c>
      <c r="AP56" s="344">
        <v>24595</v>
      </c>
      <c r="AQ56" s="345">
        <v>-8.6999999999999993</v>
      </c>
      <c r="AR56" s="346">
        <v>25.8</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523</v>
      </c>
      <c r="AL57" s="325"/>
      <c r="AM57" s="333">
        <v>730486</v>
      </c>
      <c r="AN57" s="334">
        <v>30982</v>
      </c>
      <c r="AO57" s="335">
        <v>-58.3</v>
      </c>
      <c r="AP57" s="336">
        <v>43423</v>
      </c>
      <c r="AQ57" s="337">
        <v>-7.9</v>
      </c>
      <c r="AR57" s="338">
        <v>-50.4</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520</v>
      </c>
      <c r="AM58" s="341">
        <v>595269</v>
      </c>
      <c r="AN58" s="342">
        <v>25247</v>
      </c>
      <c r="AO58" s="343">
        <v>-55.7</v>
      </c>
      <c r="AP58" s="344">
        <v>22207</v>
      </c>
      <c r="AQ58" s="345">
        <v>-9.6999999999999993</v>
      </c>
      <c r="AR58" s="346">
        <v>-46</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524</v>
      </c>
      <c r="AL59" s="325"/>
      <c r="AM59" s="333">
        <v>571082</v>
      </c>
      <c r="AN59" s="334">
        <v>24269</v>
      </c>
      <c r="AO59" s="335">
        <v>-21.7</v>
      </c>
      <c r="AP59" s="336">
        <v>45265</v>
      </c>
      <c r="AQ59" s="337">
        <v>4.2</v>
      </c>
      <c r="AR59" s="338">
        <v>-25.9</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520</v>
      </c>
      <c r="AM60" s="341">
        <v>439587</v>
      </c>
      <c r="AN60" s="342">
        <v>18681</v>
      </c>
      <c r="AO60" s="343">
        <v>-26</v>
      </c>
      <c r="AP60" s="344">
        <v>22600</v>
      </c>
      <c r="AQ60" s="345">
        <v>1.8</v>
      </c>
      <c r="AR60" s="346">
        <v>-27.8</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525</v>
      </c>
      <c r="AL61" s="347"/>
      <c r="AM61" s="348">
        <v>1292416</v>
      </c>
      <c r="AN61" s="349">
        <v>54700</v>
      </c>
      <c r="AO61" s="350">
        <v>-11.2</v>
      </c>
      <c r="AP61" s="351">
        <v>47836</v>
      </c>
      <c r="AQ61" s="352">
        <v>-0.7</v>
      </c>
      <c r="AR61" s="338">
        <v>-10.5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520</v>
      </c>
      <c r="AM62" s="341">
        <v>949475</v>
      </c>
      <c r="AN62" s="342">
        <v>40184</v>
      </c>
      <c r="AO62" s="343">
        <v>-6.2</v>
      </c>
      <c r="AP62" s="344">
        <v>24476</v>
      </c>
      <c r="AQ62" s="345">
        <v>-1.7</v>
      </c>
      <c r="AR62" s="346">
        <v>-4.5</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fQl4XZe8sppMc/jHlqCfxMGfs2VrYPhblDJtDK/UCUHB+FLrfcP1c//h0oWeOAEYAKxKIm85WdZVXIxSIhjivQ==" saltValue="f1jkCn09meb48wOXP9dYa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477</v>
      </c>
    </row>
    <row r="121" spans="125:125" ht="13.5" hidden="1" customHeight="1" x14ac:dyDescent="0.15">
      <c r="DU121" s="259"/>
    </row>
  </sheetData>
  <sheetProtection algorithmName="SHA-512" hashValue="Q5InKm9gMSm4JZhDL6xoUuIR+AoIzVyao7mIhEz9T+Uo+dJ0X+Ew1fi4cqzBtk94fnVoSBd+QgI28HfGprNhng==" saltValue="CzDgJvXhzcv+8asDxU6Gd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477</v>
      </c>
    </row>
  </sheetData>
  <sheetProtection algorithmName="SHA-512" hashValue="jE+u8PdbdyuE7cgnefWd+FBz8FNx0Zn+VdbSmm6nHvFS6fHHxaRmzqR7W/tCemVya8LAtz9TT1d0ehPKHNVaXA==" saltValue="nRHwQGegzuFXpsuHPGerj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abSelected="1"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39" t="s">
        <v>3</v>
      </c>
      <c r="D47" s="1139"/>
      <c r="E47" s="1140"/>
      <c r="F47" s="11">
        <v>29.97</v>
      </c>
      <c r="G47" s="12">
        <v>34.56</v>
      </c>
      <c r="H47" s="12">
        <v>40.380000000000003</v>
      </c>
      <c r="I47" s="12">
        <v>47.79</v>
      </c>
      <c r="J47" s="13">
        <v>51.45</v>
      </c>
    </row>
    <row r="48" spans="2:10" ht="57.75" customHeight="1" x14ac:dyDescent="0.15">
      <c r="B48" s="14"/>
      <c r="C48" s="1141" t="s">
        <v>4</v>
      </c>
      <c r="D48" s="1141"/>
      <c r="E48" s="1142"/>
      <c r="F48" s="15">
        <v>8.2799999999999994</v>
      </c>
      <c r="G48" s="16">
        <v>4.79</v>
      </c>
      <c r="H48" s="16">
        <v>6.33</v>
      </c>
      <c r="I48" s="16">
        <v>7.07</v>
      </c>
      <c r="J48" s="17">
        <v>10.5</v>
      </c>
    </row>
    <row r="49" spans="2:10" ht="57.75" customHeight="1" thickBot="1" x14ac:dyDescent="0.2">
      <c r="B49" s="18"/>
      <c r="C49" s="1143" t="s">
        <v>5</v>
      </c>
      <c r="D49" s="1143"/>
      <c r="E49" s="1144"/>
      <c r="F49" s="19" t="s">
        <v>532</v>
      </c>
      <c r="G49" s="20" t="s">
        <v>533</v>
      </c>
      <c r="H49" s="20">
        <v>7.13</v>
      </c>
      <c r="I49" s="20">
        <v>3.05</v>
      </c>
      <c r="J49" s="21">
        <v>3.68</v>
      </c>
    </row>
    <row r="50" spans="2:10" x14ac:dyDescent="0.15"/>
  </sheetData>
  <sheetProtection algorithmName="SHA-512" hashValue="Bb/rTFmCY3itnZpvTHDpLy6Qq+jSoywZBrhrEDd2ygnVVS2zYfVyhuKIzAAK3QHo5yb9p3G7ALD+l4UPFzAc8Q==" saltValue="ROXap29mAHU5sjo1mr2jJ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2025-03-05T07:55:23Z</cp:lastPrinted>
  <dcterms:created xsi:type="dcterms:W3CDTF">2025-02-19T00:40:44Z</dcterms:created>
  <dcterms:modified xsi:type="dcterms:W3CDTF">2025-03-16T02:55:14Z</dcterms:modified>
  <cp:category/>
</cp:coreProperties>
</file>