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002-企画財政課\ホームページ掲載資料\行革\"/>
    </mc:Choice>
  </mc:AlternateContent>
  <bookViews>
    <workbookView xWindow="50715" yWindow="3600" windowWidth="20490" windowHeight="7230"/>
  </bookViews>
  <sheets>
    <sheet name="進行管理シート (1)" sheetId="4" r:id="rId1"/>
    <sheet name="進行管理シート  (2)" sheetId="5" r:id="rId2"/>
    <sheet name="進行管理シート  (3)" sheetId="6" r:id="rId3"/>
    <sheet name="進行管理シート  (4)"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4" l="1"/>
  <c r="E9" i="4"/>
  <c r="I10" i="6" l="1"/>
  <c r="D12" i="4" l="1"/>
  <c r="D13" i="4"/>
  <c r="C15" i="4" l="1"/>
  <c r="C14" i="4"/>
  <c r="C9" i="4"/>
  <c r="C8" i="4"/>
  <c r="D15" i="4" l="1"/>
  <c r="D14" i="4"/>
  <c r="D10" i="4"/>
  <c r="D8" i="4"/>
  <c r="E8" i="4"/>
  <c r="D11" i="4"/>
  <c r="D9" i="4"/>
  <c r="J15" i="7" l="1"/>
  <c r="J14" i="7"/>
  <c r="J13" i="7"/>
  <c r="J12" i="7"/>
  <c r="J11" i="7"/>
  <c r="J10" i="7"/>
  <c r="J9" i="7"/>
  <c r="J8" i="7"/>
  <c r="J7" i="7"/>
  <c r="I15" i="7"/>
  <c r="I14" i="7"/>
  <c r="I13" i="7"/>
  <c r="I12" i="7"/>
  <c r="I11" i="7"/>
  <c r="I10" i="7"/>
  <c r="I9" i="7"/>
  <c r="I8" i="7"/>
  <c r="I7" i="7"/>
  <c r="H15" i="7"/>
  <c r="H13" i="7"/>
  <c r="H12" i="7"/>
  <c r="H11" i="7"/>
  <c r="H10" i="7"/>
  <c r="H9" i="7"/>
  <c r="H8" i="7"/>
  <c r="H7" i="7"/>
  <c r="G15" i="7"/>
  <c r="G14" i="7"/>
  <c r="G13" i="7"/>
  <c r="G12" i="7"/>
  <c r="G11" i="7"/>
  <c r="G10" i="7"/>
  <c r="G9" i="7"/>
  <c r="G8" i="7"/>
  <c r="G7" i="7"/>
  <c r="F15" i="7"/>
  <c r="F14" i="7"/>
  <c r="F13" i="7"/>
  <c r="F12" i="7"/>
  <c r="F11" i="7"/>
  <c r="F10" i="7"/>
  <c r="F9" i="7"/>
  <c r="F8" i="7"/>
  <c r="F7" i="7"/>
  <c r="E10" i="7"/>
  <c r="E15" i="7"/>
  <c r="E14" i="7"/>
  <c r="E13" i="7"/>
  <c r="E12" i="7"/>
  <c r="E11" i="7"/>
  <c r="E9" i="7"/>
  <c r="E8" i="7"/>
  <c r="E7" i="7"/>
  <c r="D15" i="7"/>
  <c r="D14" i="7"/>
  <c r="D13" i="7"/>
  <c r="D12" i="7"/>
  <c r="D11" i="7"/>
  <c r="D10" i="7"/>
  <c r="D9" i="7"/>
  <c r="D8" i="7"/>
  <c r="D7" i="7"/>
  <c r="C15" i="7"/>
  <c r="C14" i="7"/>
  <c r="C13" i="7"/>
  <c r="C12" i="7"/>
  <c r="C11" i="7"/>
  <c r="C10" i="7"/>
  <c r="C9" i="7"/>
  <c r="C8" i="7"/>
  <c r="C7" i="7"/>
  <c r="L15" i="6"/>
  <c r="L14" i="6"/>
  <c r="L13" i="6"/>
  <c r="L12" i="6"/>
  <c r="L11" i="6"/>
  <c r="L10" i="6"/>
  <c r="L9" i="6"/>
  <c r="L8" i="6"/>
  <c r="L7" i="6"/>
  <c r="K15" i="6"/>
  <c r="K14" i="6"/>
  <c r="K13" i="6"/>
  <c r="K12" i="6"/>
  <c r="K11" i="6"/>
  <c r="K10" i="6"/>
  <c r="K9" i="6"/>
  <c r="K8" i="6"/>
  <c r="K7" i="6"/>
  <c r="J15" i="6"/>
  <c r="J14" i="6"/>
  <c r="J13" i="6"/>
  <c r="J12" i="6"/>
  <c r="J11" i="6"/>
  <c r="J10" i="6"/>
  <c r="J9" i="6"/>
  <c r="J8" i="6"/>
  <c r="J7" i="6"/>
  <c r="I15" i="6"/>
  <c r="I14" i="6"/>
  <c r="I13" i="6"/>
  <c r="I12" i="6"/>
  <c r="I11" i="6"/>
  <c r="I9" i="6"/>
  <c r="I8" i="6"/>
  <c r="H15" i="6"/>
  <c r="H14" i="6"/>
  <c r="H13" i="6"/>
  <c r="H12" i="6"/>
  <c r="H11" i="6"/>
  <c r="H10" i="6"/>
  <c r="H9" i="6"/>
  <c r="H8" i="6"/>
  <c r="H7" i="6"/>
  <c r="G15" i="6"/>
  <c r="G14" i="6"/>
  <c r="G13" i="6"/>
  <c r="G12" i="6"/>
  <c r="G11" i="6"/>
  <c r="G10" i="6"/>
  <c r="G9" i="6"/>
  <c r="G8" i="6"/>
  <c r="G7" i="6"/>
  <c r="F15" i="6"/>
  <c r="F14" i="6"/>
  <c r="F13" i="6"/>
  <c r="F12" i="6"/>
  <c r="F11" i="6"/>
  <c r="F10" i="6"/>
  <c r="F9" i="6"/>
  <c r="F8" i="6"/>
  <c r="F7" i="6"/>
  <c r="E15" i="6"/>
  <c r="E14" i="6"/>
  <c r="E13" i="6"/>
  <c r="E12" i="6"/>
  <c r="E11" i="6"/>
  <c r="E10" i="6"/>
  <c r="E9" i="6"/>
  <c r="E8" i="6"/>
  <c r="E7" i="6"/>
  <c r="D15" i="6"/>
  <c r="D14" i="6"/>
  <c r="D13" i="6"/>
  <c r="D12" i="6"/>
  <c r="D11" i="6"/>
  <c r="D10" i="6"/>
  <c r="D9" i="6"/>
  <c r="D8" i="6"/>
  <c r="D7" i="6"/>
  <c r="C15" i="6"/>
  <c r="C14" i="6"/>
  <c r="C13" i="6"/>
  <c r="C12" i="6"/>
  <c r="C11" i="6"/>
  <c r="C10" i="6"/>
  <c r="C9" i="6"/>
  <c r="C8" i="6"/>
  <c r="C7" i="6"/>
  <c r="L15" i="5"/>
  <c r="L14" i="5"/>
  <c r="L13" i="5"/>
  <c r="L12" i="5"/>
  <c r="L11" i="5"/>
  <c r="L10" i="5"/>
  <c r="L9" i="5"/>
  <c r="L8" i="5"/>
  <c r="L7" i="5"/>
  <c r="K15" i="5"/>
  <c r="K14" i="5"/>
  <c r="K13" i="5"/>
  <c r="K12" i="5"/>
  <c r="K11" i="5"/>
  <c r="K10" i="5"/>
  <c r="K9" i="5"/>
  <c r="K8" i="5"/>
  <c r="K7" i="5"/>
  <c r="J15" i="5"/>
  <c r="J14" i="5"/>
  <c r="J13" i="5"/>
  <c r="J12" i="5"/>
  <c r="J11" i="5"/>
  <c r="J10" i="5"/>
  <c r="J9" i="5"/>
  <c r="J8" i="5"/>
  <c r="J7" i="5"/>
  <c r="I15" i="5"/>
  <c r="I14" i="5"/>
  <c r="I13" i="5"/>
  <c r="I12" i="5"/>
  <c r="I11" i="5"/>
  <c r="I10" i="5"/>
  <c r="I9" i="5"/>
  <c r="I8" i="5"/>
  <c r="I7" i="5"/>
  <c r="H15" i="5"/>
  <c r="H14" i="5"/>
  <c r="H13" i="5"/>
  <c r="H12" i="5"/>
  <c r="H11" i="5"/>
  <c r="H10" i="5"/>
  <c r="H9" i="5"/>
  <c r="H8" i="5"/>
  <c r="H7" i="5"/>
  <c r="G15" i="5"/>
  <c r="G14" i="5"/>
  <c r="G13" i="5"/>
  <c r="G12" i="5"/>
  <c r="G11" i="5"/>
  <c r="G10" i="5"/>
  <c r="G9" i="5"/>
  <c r="G8" i="5"/>
  <c r="G7" i="5"/>
  <c r="F15" i="5"/>
  <c r="F14" i="5"/>
  <c r="F13" i="5"/>
  <c r="F12" i="5"/>
  <c r="F11" i="5"/>
  <c r="F10" i="5"/>
  <c r="F9" i="5"/>
  <c r="F8" i="5"/>
  <c r="F7" i="5"/>
  <c r="E15" i="5"/>
  <c r="E14" i="5"/>
  <c r="E13" i="5"/>
  <c r="E12" i="5"/>
  <c r="E11" i="5"/>
  <c r="E10" i="5"/>
  <c r="E9" i="5"/>
  <c r="E8" i="5"/>
  <c r="E7" i="5"/>
  <c r="D15" i="5"/>
  <c r="D14" i="5"/>
  <c r="D13" i="5"/>
  <c r="D12" i="5"/>
  <c r="D11" i="5"/>
  <c r="D10" i="5"/>
  <c r="D9" i="5"/>
  <c r="D8" i="5"/>
  <c r="D7" i="5"/>
  <c r="C15" i="5"/>
  <c r="C14" i="5"/>
  <c r="C13" i="5"/>
  <c r="C12" i="5"/>
  <c r="C11" i="5"/>
  <c r="C10" i="5"/>
  <c r="C9" i="5"/>
  <c r="C8" i="5"/>
  <c r="C7" i="5"/>
  <c r="A7" i="7"/>
  <c r="A1" i="7"/>
  <c r="A7" i="6"/>
  <c r="A1" i="6"/>
  <c r="L15" i="4"/>
  <c r="L13" i="4"/>
  <c r="L12" i="4"/>
  <c r="L11" i="4"/>
  <c r="L10" i="4"/>
  <c r="L9" i="4"/>
  <c r="L8" i="4"/>
  <c r="L7" i="4"/>
  <c r="K15" i="4"/>
  <c r="K14" i="4"/>
  <c r="K13" i="4"/>
  <c r="K12" i="4"/>
  <c r="K11" i="4"/>
  <c r="K10" i="4"/>
  <c r="K9" i="4"/>
  <c r="K8" i="4"/>
  <c r="K7" i="4"/>
  <c r="J15" i="4"/>
  <c r="J13" i="4"/>
  <c r="J11" i="4"/>
  <c r="J10" i="4"/>
  <c r="J9" i="4"/>
  <c r="J8" i="4"/>
  <c r="J7" i="4"/>
  <c r="I15" i="4"/>
  <c r="I14" i="4"/>
  <c r="I13" i="4"/>
  <c r="I12" i="4"/>
  <c r="I11" i="4"/>
  <c r="I10" i="4"/>
  <c r="I9" i="4"/>
  <c r="I8" i="4"/>
  <c r="I7" i="4"/>
  <c r="H15" i="4"/>
  <c r="H14" i="4"/>
  <c r="H13" i="4"/>
  <c r="H12" i="4"/>
  <c r="H11" i="4"/>
  <c r="H10" i="4"/>
  <c r="H9" i="4"/>
  <c r="H8" i="4"/>
  <c r="H7" i="4"/>
  <c r="G15" i="4"/>
  <c r="G14" i="4"/>
  <c r="G13" i="4"/>
  <c r="G12" i="4"/>
  <c r="G11" i="4"/>
  <c r="G10" i="4"/>
  <c r="G9" i="4"/>
  <c r="G8" i="4"/>
  <c r="G7" i="4"/>
  <c r="F15" i="4"/>
  <c r="F14" i="4"/>
  <c r="F13" i="4"/>
  <c r="F12" i="4"/>
  <c r="F11" i="4"/>
  <c r="F10" i="4"/>
  <c r="F9" i="4"/>
  <c r="F8" i="4"/>
  <c r="F7" i="4"/>
  <c r="E15" i="4"/>
  <c r="E14" i="4"/>
  <c r="E13" i="4"/>
  <c r="E12" i="4"/>
  <c r="E11" i="4"/>
  <c r="E10" i="4"/>
  <c r="E7" i="4"/>
  <c r="D7" i="4"/>
</calcChain>
</file>

<file path=xl/sharedStrings.xml><?xml version="1.0" encoding="utf-8"?>
<sst xmlns="http://schemas.openxmlformats.org/spreadsheetml/2006/main" count="233" uniqueCount="160">
  <si>
    <t>取組みにおける課題</t>
    <rPh sb="0" eb="2">
      <t>トリク</t>
    </rPh>
    <rPh sb="7" eb="9">
      <t>カダイ</t>
    </rPh>
    <phoneticPr fontId="1"/>
  </si>
  <si>
    <t>□目標以上進んでいる</t>
    <rPh sb="1" eb="3">
      <t>モクヒョウ</t>
    </rPh>
    <rPh sb="3" eb="5">
      <t>イジョウ</t>
    </rPh>
    <rPh sb="5" eb="6">
      <t>スス</t>
    </rPh>
    <phoneticPr fontId="1"/>
  </si>
  <si>
    <t>□目標より遅れている</t>
    <rPh sb="1" eb="3">
      <t>モクヒョウ</t>
    </rPh>
    <rPh sb="5" eb="6">
      <t>オク</t>
    </rPh>
    <phoneticPr fontId="1"/>
  </si>
  <si>
    <t>取組み
内容</t>
    <rPh sb="0" eb="2">
      <t>トリク</t>
    </rPh>
    <rPh sb="4" eb="6">
      <t>ナイヨウ</t>
    </rPh>
    <phoneticPr fontId="1"/>
  </si>
  <si>
    <r>
      <t xml:space="preserve">次期間以降
における対応
</t>
    </r>
    <r>
      <rPr>
        <b/>
        <sz val="11"/>
        <color theme="1"/>
        <rFont val="ＭＳ Ｐゴシック"/>
        <family val="3"/>
        <charset val="128"/>
        <scheme val="minor"/>
      </rPr>
      <t>【ACTION】</t>
    </r>
    <rPh sb="0" eb="1">
      <t>ジ</t>
    </rPh>
    <rPh sb="1" eb="3">
      <t>キカン</t>
    </rPh>
    <rPh sb="3" eb="5">
      <t>イコウ</t>
    </rPh>
    <rPh sb="10" eb="12">
      <t>タイオウ</t>
    </rPh>
    <phoneticPr fontId="1"/>
  </si>
  <si>
    <r>
      <t>取組みの進捗状況
に対する評価</t>
    </r>
    <r>
      <rPr>
        <b/>
        <sz val="11"/>
        <color theme="1"/>
        <rFont val="ＭＳ Ｐゴシック"/>
        <family val="3"/>
        <charset val="128"/>
        <scheme val="minor"/>
      </rPr>
      <t>【CHECK】</t>
    </r>
    <r>
      <rPr>
        <sz val="11"/>
        <color theme="1"/>
        <rFont val="ＭＳ Ｐゴシック"/>
        <family val="2"/>
        <charset val="128"/>
        <scheme val="minor"/>
      </rPr>
      <t xml:space="preserve">
</t>
    </r>
    <r>
      <rPr>
        <sz val="8"/>
        <color theme="1"/>
        <rFont val="ＭＳ Ｐゴシック"/>
        <family val="3"/>
        <charset val="128"/>
        <scheme val="minor"/>
      </rPr>
      <t>※該当する評価の□を■に変更</t>
    </r>
    <rPh sb="0" eb="2">
      <t>トリク</t>
    </rPh>
    <rPh sb="4" eb="6">
      <t>シンチョク</t>
    </rPh>
    <rPh sb="6" eb="8">
      <t>ジョウキョウ</t>
    </rPh>
    <rPh sb="10" eb="11">
      <t>タイ</t>
    </rPh>
    <rPh sb="13" eb="15">
      <t>ヒョウカ</t>
    </rPh>
    <rPh sb="24" eb="26">
      <t>ガイトウ</t>
    </rPh>
    <rPh sb="28" eb="30">
      <t>ヒョウカ</t>
    </rPh>
    <rPh sb="35" eb="37">
      <t>ヘンコウ</t>
    </rPh>
    <phoneticPr fontId="1"/>
  </si>
  <si>
    <r>
      <t xml:space="preserve">取組み実績
</t>
    </r>
    <r>
      <rPr>
        <b/>
        <sz val="11"/>
        <color theme="1"/>
        <rFont val="ＭＳ Ｐゴシック"/>
        <family val="3"/>
        <charset val="128"/>
        <scheme val="minor"/>
      </rPr>
      <t>【DO】</t>
    </r>
    <rPh sb="0" eb="2">
      <t>トリク</t>
    </rPh>
    <rPh sb="3" eb="5">
      <t>ジッセキ</t>
    </rPh>
    <phoneticPr fontId="1"/>
  </si>
  <si>
    <r>
      <t xml:space="preserve">取組み目標
</t>
    </r>
    <r>
      <rPr>
        <b/>
        <sz val="11"/>
        <color theme="1"/>
        <rFont val="ＭＳ Ｐゴシック"/>
        <family val="3"/>
        <charset val="128"/>
        <scheme val="minor"/>
      </rPr>
      <t>【PLAN】</t>
    </r>
    <rPh sb="0" eb="2">
      <t>トリク</t>
    </rPh>
    <rPh sb="3" eb="5">
      <t>モクヒョウ</t>
    </rPh>
    <phoneticPr fontId="1"/>
  </si>
  <si>
    <t>項目№・項目名</t>
    <rPh sb="0" eb="2">
      <t>コウモク</t>
    </rPh>
    <rPh sb="4" eb="6">
      <t>コウモク</t>
    </rPh>
    <rPh sb="6" eb="7">
      <t>メイ</t>
    </rPh>
    <phoneticPr fontId="1"/>
  </si>
  <si>
    <t>所管課（主となる課）</t>
  </si>
  <si>
    <t>事業の内容</t>
    <rPh sb="0" eb="2">
      <t>ジギョウ</t>
    </rPh>
    <rPh sb="3" eb="5">
      <t>ナイヨウ</t>
    </rPh>
    <phoneticPr fontId="1"/>
  </si>
  <si>
    <t>最終目標年度</t>
    <rPh sb="0" eb="2">
      <t>サイシュウ</t>
    </rPh>
    <rPh sb="2" eb="4">
      <t>モクヒョウ</t>
    </rPh>
    <rPh sb="4" eb="6">
      <t>ネンド</t>
    </rPh>
    <phoneticPr fontId="1"/>
  </si>
  <si>
    <t>窓口業務については、税証明の発行から会計までの事務を税務課で行うこと及び原動機付き自転車等の登録及び廃止の事務について税務課で行うことを検討します。庁舎案内については、庁舎のサイン計画等を作成し、庁舎案内図、案内標識などを統一的に、わかりやすく設置するとともに、カウンター及び掲示物の整理を行います。</t>
    <phoneticPr fontId="1"/>
  </si>
  <si>
    <t>町民生活課・税務課・企画財政課</t>
    <phoneticPr fontId="1"/>
  </si>
  <si>
    <t>企画財政課</t>
    <rPh sb="0" eb="2">
      <t>キカク</t>
    </rPh>
    <rPh sb="2" eb="4">
      <t>ザイセイ</t>
    </rPh>
    <rPh sb="4" eb="5">
      <t>カ</t>
    </rPh>
    <phoneticPr fontId="1"/>
  </si>
  <si>
    <t>住民満足度調査を隔年で実施します。</t>
  </si>
  <si>
    <t>27年度、29年度</t>
    <rPh sb="2" eb="4">
      <t>ネンド</t>
    </rPh>
    <rPh sb="7" eb="9">
      <t>ネンド</t>
    </rPh>
    <phoneticPr fontId="1"/>
  </si>
  <si>
    <t>町民生活課</t>
    <rPh sb="0" eb="2">
      <t>チョウミン</t>
    </rPh>
    <rPh sb="2" eb="4">
      <t>セイカツ</t>
    </rPh>
    <rPh sb="4" eb="5">
      <t>カ</t>
    </rPh>
    <phoneticPr fontId="1"/>
  </si>
  <si>
    <t>H29年度実施</t>
    <rPh sb="3" eb="5">
      <t>ネンド</t>
    </rPh>
    <rPh sb="5" eb="7">
      <t>ジッシ</t>
    </rPh>
    <phoneticPr fontId="1"/>
  </si>
  <si>
    <t>H28年度実施</t>
    <rPh sb="3" eb="5">
      <t>ネンド</t>
    </rPh>
    <rPh sb="5" eb="7">
      <t>ジッシ</t>
    </rPh>
    <phoneticPr fontId="1"/>
  </si>
  <si>
    <t>税務課</t>
    <rPh sb="0" eb="3">
      <t>ゼイムカ</t>
    </rPh>
    <phoneticPr fontId="1"/>
  </si>
  <si>
    <t>町税、保険料等のコンビニ収納、クレジット収納を実施します。</t>
    <phoneticPr fontId="1"/>
  </si>
  <si>
    <t>企画財政課</t>
    <rPh sb="0" eb="5">
      <t>キカクザイセイカ</t>
    </rPh>
    <phoneticPr fontId="1"/>
  </si>
  <si>
    <t>6　ホームページの充実</t>
    <phoneticPr fontId="1"/>
  </si>
  <si>
    <t>平成26年度実施～継続</t>
    <rPh sb="0" eb="2">
      <t>ヘイセイ</t>
    </rPh>
    <rPh sb="4" eb="6">
      <t>ネンド</t>
    </rPh>
    <rPh sb="6" eb="8">
      <t>ジッシ</t>
    </rPh>
    <rPh sb="9" eb="11">
      <t>ケイゾク</t>
    </rPh>
    <phoneticPr fontId="1"/>
  </si>
  <si>
    <t>サービス（事業）ごとの人件費を含むトータルコストを算出して、公表します。</t>
    <phoneticPr fontId="1"/>
  </si>
  <si>
    <t>8　情報発信の強化</t>
    <phoneticPr fontId="1"/>
  </si>
  <si>
    <t>総務課・企画財政課</t>
  </si>
  <si>
    <t>公共施設を整備する場合は、施設の種類や性質を踏まえ、ＰＦＩ等の活用を図り、民間活力の導入を推進します。また、過去に作成したアウトソーシングアクションプランの見直しを行い、民間委託のスケジュールを含んだ基本方針を策定し、民間委託や指定管理を推進します。</t>
    <phoneticPr fontId="1"/>
  </si>
  <si>
    <t>11　住民参画の推進</t>
    <phoneticPr fontId="1"/>
  </si>
  <si>
    <t>住民参加促進のためのガイドラインを策定し、政策の形成から評価までの住民を参画させるシステムを構築します。</t>
    <phoneticPr fontId="1"/>
  </si>
  <si>
    <t>企画財政課</t>
    <rPh sb="0" eb="5">
      <t>キカクザイセイカ</t>
    </rPh>
    <phoneticPr fontId="1"/>
  </si>
  <si>
    <t>12　人事評価制度の推進</t>
    <phoneticPr fontId="1"/>
  </si>
  <si>
    <t>総務課</t>
    <rPh sb="0" eb="3">
      <t>ソウムカ</t>
    </rPh>
    <phoneticPr fontId="1"/>
  </si>
  <si>
    <t>再任用制度の活用と職員定員適正化計画に基づき、引き続き適正化を図ります。</t>
    <phoneticPr fontId="1"/>
  </si>
  <si>
    <t>技術専門職員（ＩＴ専門職員含む）の計画的採用に努めます。</t>
    <phoneticPr fontId="1"/>
  </si>
  <si>
    <t>研修所研修等への参加計画を含め、人材育成基本方針を見直します。</t>
    <phoneticPr fontId="1"/>
  </si>
  <si>
    <t>総務課・企画財政課</t>
    <rPh sb="0" eb="3">
      <t>ソウムカ</t>
    </rPh>
    <rPh sb="4" eb="6">
      <t>キカク</t>
    </rPh>
    <rPh sb="6" eb="8">
      <t>ザイセイ</t>
    </rPh>
    <rPh sb="8" eb="9">
      <t>カ</t>
    </rPh>
    <phoneticPr fontId="1"/>
  </si>
  <si>
    <t>行政組織規則内の事務分掌に内部統制に関することを定め、内部統制システムの整備に取り組みます。</t>
    <phoneticPr fontId="1"/>
  </si>
  <si>
    <t>行財政改革を実施するために必要な人員の配置を行い、行財政改革に取り組みます。</t>
    <phoneticPr fontId="1"/>
  </si>
  <si>
    <t>20　予算編成の進め方</t>
    <phoneticPr fontId="1"/>
  </si>
  <si>
    <t>21　職員による提案制度</t>
    <phoneticPr fontId="1"/>
  </si>
  <si>
    <t>有効な提案制度等の導入に向け職員提案制度実施要綱を制定します。出された提案の実施を検討します。</t>
    <phoneticPr fontId="1"/>
  </si>
  <si>
    <t xml:space="preserve">見直し案を作成、団体に理解求め取組みます。 </t>
  </si>
  <si>
    <t>H29年度実施</t>
    <rPh sb="3" eb="5">
      <t>ネンド</t>
    </rPh>
    <rPh sb="5" eb="7">
      <t>ジッシ</t>
    </rPh>
    <phoneticPr fontId="1"/>
  </si>
  <si>
    <t>H27年度実施</t>
    <rPh sb="3" eb="5">
      <t>ネンド</t>
    </rPh>
    <rPh sb="5" eb="7">
      <t>ジッシ</t>
    </rPh>
    <phoneticPr fontId="1"/>
  </si>
  <si>
    <t>Ｈ26年度実施</t>
    <rPh sb="3" eb="5">
      <t>ネンド</t>
    </rPh>
    <rPh sb="5" eb="7">
      <t>ジッシ</t>
    </rPh>
    <phoneticPr fontId="1"/>
  </si>
  <si>
    <t>Ｈ27年度実施</t>
    <rPh sb="3" eb="5">
      <t>ネンド</t>
    </rPh>
    <rPh sb="5" eb="7">
      <t>ジッシ</t>
    </rPh>
    <phoneticPr fontId="1"/>
  </si>
  <si>
    <t>Ｈ28年度実施</t>
    <rPh sb="3" eb="5">
      <t>ネンド</t>
    </rPh>
    <rPh sb="5" eb="7">
      <t>ジッシ</t>
    </rPh>
    <phoneticPr fontId="1"/>
  </si>
  <si>
    <t>Ｈ26年度実施～継続</t>
    <rPh sb="3" eb="5">
      <t>ネンド</t>
    </rPh>
    <rPh sb="5" eb="7">
      <t>ジッシ</t>
    </rPh>
    <rPh sb="8" eb="10">
      <t>ケイゾク</t>
    </rPh>
    <phoneticPr fontId="1"/>
  </si>
  <si>
    <t>23　時間外勤務の削減</t>
    <phoneticPr fontId="1"/>
  </si>
  <si>
    <t>事務量に応じた職員の配置による抑制、同係、同課の職員により平準化する仕組みを考えます。</t>
  </si>
  <si>
    <t>税務課</t>
    <rPh sb="0" eb="3">
      <t>ゼイムカ</t>
    </rPh>
    <phoneticPr fontId="1"/>
  </si>
  <si>
    <t>①収納業務を民間委託し、収納場所を1カ所に集約（元七十七銀行派出）します。
②徴収嘱託員を廃止します。</t>
    <phoneticPr fontId="1"/>
  </si>
  <si>
    <t>Ｈ27年度～段階的実施</t>
    <rPh sb="3" eb="5">
      <t>ネンド</t>
    </rPh>
    <rPh sb="6" eb="9">
      <t>ダンカイテキ</t>
    </rPh>
    <rPh sb="9" eb="11">
      <t>ジッシ</t>
    </rPh>
    <phoneticPr fontId="1"/>
  </si>
  <si>
    <t>26　電気使用量の節減</t>
    <phoneticPr fontId="1"/>
  </si>
  <si>
    <t>27　事務用品の一元管理</t>
    <phoneticPr fontId="1"/>
  </si>
  <si>
    <t>会計課・企画財政課</t>
    <rPh sb="0" eb="3">
      <t>カイケイカ</t>
    </rPh>
    <rPh sb="4" eb="6">
      <t>キカク</t>
    </rPh>
    <rPh sb="6" eb="8">
      <t>ザイセイ</t>
    </rPh>
    <rPh sb="8" eb="9">
      <t>カ</t>
    </rPh>
    <phoneticPr fontId="1"/>
  </si>
  <si>
    <t>事務に共通する事務用品について、一元管理する品目を決め購入から保（在庫）まで行います。</t>
  </si>
  <si>
    <t>公共施設の見直しに関する基本方針を策定します。基本方針の中で公共施設の集約化を検討します。</t>
  </si>
  <si>
    <t>専用車と共用車の分類の見直しし、使用頻度を調査した上で車検の期限に合わせて計画的に減車します。また、災害時等一時的に一定の車両台数が必要となることや研修時の私用車使用を想定して私用車借り上げ制度を設けます。</t>
  </si>
  <si>
    <t>30　補助金の見直し</t>
    <phoneticPr fontId="1"/>
  </si>
  <si>
    <t>町単独補助金、特に財政援助団体監査で問題のあった補助金について見直しを行います。補助金等交付規則に基づいて事務が行われているかどうかを確認します。</t>
  </si>
  <si>
    <t>31　敬老金の見直し</t>
    <phoneticPr fontId="1"/>
  </si>
  <si>
    <t>健康福祉課</t>
    <rPh sb="0" eb="2">
      <t>ケンコウ</t>
    </rPh>
    <rPh sb="2" eb="5">
      <t>フクシカ</t>
    </rPh>
    <phoneticPr fontId="1"/>
  </si>
  <si>
    <t>敬老金の支給額を見直し、敬老金を90歳20,000円→10,000円、99歳30,000円→20,000円、100歳30万円→20万円に支給額を変更します。</t>
  </si>
  <si>
    <t>Ｈ30年度実施</t>
    <rPh sb="3" eb="5">
      <t>ネンド</t>
    </rPh>
    <rPh sb="5" eb="7">
      <t>ジッシ</t>
    </rPh>
    <phoneticPr fontId="1"/>
  </si>
  <si>
    <t>町施設（公園・体育館など）へネーミングライツを導入し広告収入を拡充します。</t>
  </si>
  <si>
    <t xml:space="preserve">町の封筒など印刷物へ広告掲載など、有料広告の専門業者への委託も含め実施します。 </t>
  </si>
  <si>
    <t>Ｈ27年度適時実施</t>
    <rPh sb="3" eb="5">
      <t>ネンド</t>
    </rPh>
    <rPh sb="5" eb="7">
      <t>テキジ</t>
    </rPh>
    <rPh sb="7" eb="9">
      <t>ジッシ</t>
    </rPh>
    <phoneticPr fontId="1"/>
  </si>
  <si>
    <t>使用料、手数料について算定基準を作成し3年に1回の見直しを行います。また、消費税率改定の場合についても関係課による検討委員会等を設置し取組みます。</t>
  </si>
  <si>
    <t>Ｈ27年度随時実施</t>
    <rPh sb="3" eb="5">
      <t>ネンド</t>
    </rPh>
    <rPh sb="5" eb="7">
      <t>ズイジ</t>
    </rPh>
    <rPh sb="7" eb="9">
      <t>ジッシ</t>
    </rPh>
    <phoneticPr fontId="1"/>
  </si>
  <si>
    <t>5　ICT活用の推進</t>
    <phoneticPr fontId="1"/>
  </si>
  <si>
    <t>町民の多様なライフスタイルに対応した行政サービスを提供するため、ＩＣＴの更なる活用を推進します。</t>
  </si>
  <si>
    <t>Ｈ27年度一部実施</t>
    <rPh sb="3" eb="5">
      <t>ネンド</t>
    </rPh>
    <rPh sb="5" eb="7">
      <t>イチブ</t>
    </rPh>
    <rPh sb="7" eb="9">
      <t>ジッシ</t>
    </rPh>
    <phoneticPr fontId="1"/>
  </si>
  <si>
    <t>生涯学習課ほか全体</t>
    <rPh sb="0" eb="2">
      <t>ショウガイ</t>
    </rPh>
    <rPh sb="2" eb="4">
      <t>ガクシュウ</t>
    </rPh>
    <rPh sb="4" eb="5">
      <t>カ</t>
    </rPh>
    <rPh sb="7" eb="9">
      <t>ゼンタイ</t>
    </rPh>
    <phoneticPr fontId="1"/>
  </si>
  <si>
    <t>Ｈ27年度実施</t>
    <rPh sb="3" eb="4">
      <t>ネン</t>
    </rPh>
    <rPh sb="4" eb="5">
      <t>ド</t>
    </rPh>
    <rPh sb="5" eb="7">
      <t>ジッシ</t>
    </rPh>
    <phoneticPr fontId="1"/>
  </si>
  <si>
    <t>22　各種団体事務局
　　の見直し</t>
    <phoneticPr fontId="1"/>
  </si>
  <si>
    <t>24　町税、保険料等
　の収納方法の改善</t>
    <phoneticPr fontId="1"/>
  </si>
  <si>
    <t>25　庁舎等の照明の
　　ＬＥＤ化</t>
    <phoneticPr fontId="1"/>
  </si>
  <si>
    <t>28　公共施設整備方
　針の策定</t>
    <phoneticPr fontId="1"/>
  </si>
  <si>
    <t>29　公用車保有台数
　の見直し</t>
    <phoneticPr fontId="1"/>
  </si>
  <si>
    <t>33　介在農地への宅地
　　並み課税</t>
    <phoneticPr fontId="1"/>
  </si>
  <si>
    <t>34　町施設へのネー
　　ミングライツ導入</t>
    <phoneticPr fontId="1"/>
  </si>
  <si>
    <t>35　印刷物への広告
　　掲載</t>
    <phoneticPr fontId="1"/>
  </si>
  <si>
    <t>36　使用料・手数料
　　の見直し</t>
    <phoneticPr fontId="1"/>
  </si>
  <si>
    <t>37　施設使用料減
　　免規定の見直し</t>
    <phoneticPr fontId="1"/>
  </si>
  <si>
    <t>13　職員定員管理の
　　適正化</t>
    <phoneticPr fontId="1"/>
  </si>
  <si>
    <t>14　技術・専門職員
　　の確保</t>
    <phoneticPr fontId="1"/>
  </si>
  <si>
    <t>15　人材育成基本方
　　針の見直し</t>
    <phoneticPr fontId="1"/>
  </si>
  <si>
    <t>16　効率的・効果的
　　な組織機構の構築</t>
    <phoneticPr fontId="1"/>
  </si>
  <si>
    <t>17　内部統制システ
　　ムの整備</t>
    <phoneticPr fontId="1"/>
  </si>
  <si>
    <t>18　行財政改革の実
　　施体制整備</t>
    <phoneticPr fontId="1"/>
  </si>
  <si>
    <t xml:space="preserve">19　行政評価制度の
　　推進 </t>
    <phoneticPr fontId="1"/>
  </si>
  <si>
    <t>2　住民満足度調査
　　の隔年実施</t>
    <phoneticPr fontId="1"/>
  </si>
  <si>
    <t>3　住民票等のコンビ
　　ニ交付の検討</t>
    <phoneticPr fontId="1"/>
  </si>
  <si>
    <t>4　町税、保険料等の
　　収納方法の改善</t>
    <phoneticPr fontId="1"/>
  </si>
  <si>
    <t>7　事業別トータルコ
　　ストの算出、公表</t>
    <phoneticPr fontId="1"/>
  </si>
  <si>
    <t>9　町政の意見・提言
　　制度の拡充</t>
    <phoneticPr fontId="1"/>
  </si>
  <si>
    <t>10　民間活力の適切
　　な活用</t>
    <phoneticPr fontId="1"/>
  </si>
  <si>
    <t>実施済（現行制度
の改善を図る）</t>
    <rPh sb="0" eb="2">
      <t>ジッシ</t>
    </rPh>
    <rPh sb="2" eb="3">
      <t>スミ</t>
    </rPh>
    <rPh sb="4" eb="6">
      <t>ゲンコウ</t>
    </rPh>
    <rPh sb="6" eb="8">
      <t>セイド</t>
    </rPh>
    <rPh sb="10" eb="12">
      <t>カイゼン</t>
    </rPh>
    <rPh sb="13" eb="14">
      <t>ハカ</t>
    </rPh>
    <phoneticPr fontId="1"/>
  </si>
  <si>
    <t>効果額</t>
    <rPh sb="0" eb="2">
      <t>コウカ</t>
    </rPh>
    <rPh sb="2" eb="3">
      <t>ガク</t>
    </rPh>
    <phoneticPr fontId="1"/>
  </si>
  <si>
    <t>効果額4,354万円</t>
    <rPh sb="0" eb="2">
      <t>コウカ</t>
    </rPh>
    <rPh sb="2" eb="3">
      <t>ガク</t>
    </rPh>
    <rPh sb="8" eb="10">
      <t>マンエン</t>
    </rPh>
    <phoneticPr fontId="1"/>
  </si>
  <si>
    <t>（H25とH26を比較）</t>
    <rPh sb="9" eb="11">
      <t>ヒカク</t>
    </rPh>
    <phoneticPr fontId="1"/>
  </si>
  <si>
    <t>65万円増</t>
    <rPh sb="2" eb="4">
      <t>マンエン</t>
    </rPh>
    <rPh sb="4" eb="5">
      <t>ゾウ</t>
    </rPh>
    <phoneticPr fontId="1"/>
  </si>
  <si>
    <t>（H26とH27との比較）</t>
    <rPh sb="10" eb="12">
      <t>ヒカク</t>
    </rPh>
    <phoneticPr fontId="1"/>
  </si>
  <si>
    <t>目標：時間外10％削減</t>
    <rPh sb="0" eb="2">
      <t>モクヒョウ</t>
    </rPh>
    <rPh sb="3" eb="6">
      <t>ジカンガイ</t>
    </rPh>
    <rPh sb="9" eb="11">
      <t>サクゲン</t>
    </rPh>
    <phoneticPr fontId="1"/>
  </si>
  <si>
    <t>実績：削減に至らず</t>
    <rPh sb="0" eb="2">
      <t>ジッセキ</t>
    </rPh>
    <rPh sb="3" eb="5">
      <t>サクゲン</t>
    </rPh>
    <rPh sb="6" eb="7">
      <t>イタ</t>
    </rPh>
    <phoneticPr fontId="1"/>
  </si>
  <si>
    <t>職員数目標188人</t>
    <rPh sb="0" eb="2">
      <t>ショクイン</t>
    </rPh>
    <rPh sb="2" eb="3">
      <t>スウ</t>
    </rPh>
    <rPh sb="3" eb="5">
      <t>モクヒョウ</t>
    </rPh>
    <rPh sb="8" eb="9">
      <t>ニン</t>
    </rPh>
    <phoneticPr fontId="1"/>
  </si>
  <si>
    <t>職員数実績188人</t>
    <rPh sb="0" eb="2">
      <t>ショクイン</t>
    </rPh>
    <rPh sb="2" eb="3">
      <t>スウ</t>
    </rPh>
    <rPh sb="3" eb="5">
      <t>ジッセキ</t>
    </rPh>
    <rPh sb="8" eb="9">
      <t>ニン</t>
    </rPh>
    <phoneticPr fontId="1"/>
  </si>
  <si>
    <t>効果額</t>
    <rPh sb="0" eb="2">
      <t>コウカ</t>
    </rPh>
    <rPh sb="2" eb="3">
      <t>ガク</t>
    </rPh>
    <phoneticPr fontId="1"/>
  </si>
  <si>
    <t>目標：50万円削減</t>
    <rPh sb="0" eb="2">
      <t>モクヒョウ</t>
    </rPh>
    <rPh sb="5" eb="7">
      <t>マンエン</t>
    </rPh>
    <rPh sb="7" eb="9">
      <t>サクゲン</t>
    </rPh>
    <phoneticPr fontId="1"/>
  </si>
  <si>
    <t>実績：90万円</t>
    <rPh sb="0" eb="2">
      <t>ジッセキ</t>
    </rPh>
    <rPh sb="5" eb="7">
      <t>マンエン</t>
    </rPh>
    <phoneticPr fontId="1"/>
  </si>
  <si>
    <t>目標超過40万円</t>
    <rPh sb="0" eb="2">
      <t>モクヒョウ</t>
    </rPh>
    <rPh sb="2" eb="4">
      <t>チョウカ</t>
    </rPh>
    <rPh sb="6" eb="8">
      <t>マンエン</t>
    </rPh>
    <phoneticPr fontId="1"/>
  </si>
  <si>
    <t>（H26とH27を比較）</t>
    <rPh sb="9" eb="11">
      <t>ヒカク</t>
    </rPh>
    <phoneticPr fontId="1"/>
  </si>
  <si>
    <t>目標：1台削減</t>
    <rPh sb="0" eb="2">
      <t>モクヒョウ</t>
    </rPh>
    <rPh sb="4" eb="5">
      <t>ダイ</t>
    </rPh>
    <rPh sb="5" eb="7">
      <t>サクゲン</t>
    </rPh>
    <phoneticPr fontId="1"/>
  </si>
  <si>
    <t>目標効果20万円に至らず</t>
    <rPh sb="0" eb="2">
      <t>モクヒョウ</t>
    </rPh>
    <rPh sb="2" eb="4">
      <t>コウカ</t>
    </rPh>
    <rPh sb="6" eb="8">
      <t>マンエン</t>
    </rPh>
    <rPh sb="9" eb="10">
      <t>イタ</t>
    </rPh>
    <phoneticPr fontId="1"/>
  </si>
  <si>
    <t>実績：削減なし</t>
    <rPh sb="0" eb="2">
      <t>ジッセキ</t>
    </rPh>
    <rPh sb="3" eb="5">
      <t>サクゲン</t>
    </rPh>
    <phoneticPr fontId="1"/>
  </si>
  <si>
    <t>効果額</t>
    <rPh sb="0" eb="2">
      <t>コウカ</t>
    </rPh>
    <rPh sb="2" eb="3">
      <t>ガク</t>
    </rPh>
    <phoneticPr fontId="1"/>
  </si>
  <si>
    <t>1　窓口業務の改善及び
  わかりやすい庁舎案内</t>
    <phoneticPr fontId="1"/>
  </si>
  <si>
    <t>32　税及び私債権の
   収納対策の充実</t>
    <phoneticPr fontId="1"/>
  </si>
  <si>
    <t>効果額</t>
    <rPh sb="0" eb="3">
      <t>コウカガク</t>
    </rPh>
    <phoneticPr fontId="1"/>
  </si>
  <si>
    <t>目標：10万円削減</t>
    <rPh sb="0" eb="2">
      <t>モクヒョウ</t>
    </rPh>
    <rPh sb="5" eb="7">
      <t>マンエン</t>
    </rPh>
    <rPh sb="7" eb="9">
      <t>サクゲン</t>
    </rPh>
    <phoneticPr fontId="1"/>
  </si>
  <si>
    <t>実績：8万円削減</t>
    <rPh sb="0" eb="2">
      <t>ジッセキ</t>
    </rPh>
    <rPh sb="4" eb="6">
      <t>マンエン</t>
    </rPh>
    <rPh sb="6" eb="8">
      <t>サクゲン</t>
    </rPh>
    <phoneticPr fontId="1"/>
  </si>
  <si>
    <t>実績：140万円削減</t>
    <rPh sb="0" eb="2">
      <t>ジッセキ</t>
    </rPh>
    <rPh sb="6" eb="8">
      <t>マンエン</t>
    </rPh>
    <rPh sb="8" eb="10">
      <t>サクゲン</t>
    </rPh>
    <phoneticPr fontId="1"/>
  </si>
  <si>
    <t>Ｈ27検討実施、Ｈ30年度実施</t>
    <rPh sb="3" eb="5">
      <t>ケントウ</t>
    </rPh>
    <rPh sb="5" eb="7">
      <t>ジッシ</t>
    </rPh>
    <rPh sb="11" eb="13">
      <t>ネンド</t>
    </rPh>
    <rPh sb="13" eb="15">
      <t>ジッシ</t>
    </rPh>
    <phoneticPr fontId="1"/>
  </si>
  <si>
    <t>Ｈ29年度検討、実施</t>
    <rPh sb="3" eb="5">
      <t>ネンド</t>
    </rPh>
    <rPh sb="5" eb="7">
      <t>ケントウ</t>
    </rPh>
    <rPh sb="8" eb="10">
      <t>ジッシ</t>
    </rPh>
    <phoneticPr fontId="1"/>
  </si>
  <si>
    <t>Ｈ29年度実施</t>
    <rPh sb="3" eb="5">
      <t>ネンド</t>
    </rPh>
    <rPh sb="5" eb="7">
      <t>ジッシ</t>
    </rPh>
    <phoneticPr fontId="1"/>
  </si>
  <si>
    <r>
      <t>取組みの進捗状況
に対する評価</t>
    </r>
    <r>
      <rPr>
        <b/>
        <sz val="11"/>
        <color theme="1"/>
        <rFont val="ＭＳ Ｐゴシック"/>
        <family val="3"/>
        <charset val="128"/>
        <scheme val="minor"/>
      </rPr>
      <t>【CHECK】</t>
    </r>
    <r>
      <rPr>
        <sz val="11"/>
        <color theme="1"/>
        <rFont val="ＭＳ Ｐゴシック"/>
        <family val="2"/>
        <charset val="128"/>
        <scheme val="minor"/>
      </rPr>
      <t xml:space="preserve">
</t>
    </r>
    <r>
      <rPr>
        <sz val="8"/>
        <color theme="1"/>
        <rFont val="ＭＳ Ｐゴシック"/>
        <family val="3"/>
        <charset val="128"/>
        <scheme val="minor"/>
      </rPr>
      <t>※該当する評価の□を■に変更</t>
    </r>
    <rPh sb="0" eb="2">
      <t>トリク</t>
    </rPh>
    <rPh sb="4" eb="6">
      <t>シンチョク</t>
    </rPh>
    <rPh sb="6" eb="8">
      <t>ジョウキョウ</t>
    </rPh>
    <rPh sb="10" eb="11">
      <t>タイ</t>
    </rPh>
    <rPh sb="13" eb="15">
      <t>ヒョウカ</t>
    </rPh>
    <rPh sb="24" eb="26">
      <t>ガイトウ</t>
    </rPh>
    <rPh sb="28" eb="30">
      <t>ヒョウカ</t>
    </rPh>
    <rPh sb="35" eb="37">
      <t>ヘンコウ</t>
    </rPh>
    <phoneticPr fontId="1"/>
  </si>
  <si>
    <t>H28年度実施</t>
    <phoneticPr fontId="1"/>
  </si>
  <si>
    <t>H29年度実施</t>
    <rPh sb="3" eb="4">
      <t>ネン</t>
    </rPh>
    <rPh sb="4" eb="5">
      <t>ド</t>
    </rPh>
    <rPh sb="5" eb="7">
      <t>ジッシ</t>
    </rPh>
    <phoneticPr fontId="1"/>
  </si>
  <si>
    <t>共通番号制度の導入に併せ、住民票等のコンビニ交付を開始し、平日の時間外や土日でも証明書を発行できるよう検討。なお、コンビニ交付には共通番号カードが必要となるため、共通番号カードを広める仕組みも併せて検討します。</t>
    <phoneticPr fontId="1"/>
  </si>
  <si>
    <t>積極的な情報発信に努め、情報が豊富な魅力あるホームページをつります。</t>
    <phoneticPr fontId="1"/>
  </si>
  <si>
    <t>広報紙やホームページによる情報発信を充実させるとともに、メール配信やＳＮＳ（ソーシャルネットワーク）などの多様な情報媒体活用や行政オープンデータ化を推進します。</t>
    <phoneticPr fontId="1"/>
  </si>
  <si>
    <t>既存の住民の提言・提案制度の拡充を図るとともに、住民が政策を提言する仕組みを構築します。</t>
    <rPh sb="38" eb="40">
      <t>コウチク</t>
    </rPh>
    <phoneticPr fontId="1"/>
  </si>
  <si>
    <t>職員の意識向上及び組織力を高めるため、人事評価制度の充実を図ります。</t>
    <phoneticPr fontId="1"/>
  </si>
  <si>
    <t>全庁的な機構改革を行います。</t>
    <phoneticPr fontId="1"/>
  </si>
  <si>
    <t xml:space="preserve"> より実効性のある行政評価制度構築・導入を行います。</t>
    <rPh sb="21" eb="22">
      <t>オコナ</t>
    </rPh>
    <phoneticPr fontId="1"/>
  </si>
  <si>
    <t>予算編成前の段階で、前年度と大きく増減する事業、新規事業に対して政策形成ヒアリングを実施し、事業の精査を進めたうえで予算作成につなげます。</t>
    <phoneticPr fontId="1"/>
  </si>
  <si>
    <t>全施設の照明をＬＥＤ化し電気代と交換作業のコストを削減します。実施方法については、年度ごとに交換する、リース制度を検討します。</t>
    <phoneticPr fontId="1"/>
  </si>
  <si>
    <t>省エネの様々な取組みをまとめた総合的な方針を作り、庁舎の電気料金を中心とした光熱水費（光熱水費の平成26年度予算で年間13,526千円）の１割を節減します。・具体的な取組みとして冷蔵庫の台数制限や集約をします。・節減の効果を庁議等で公表します。</t>
    <phoneticPr fontId="1"/>
  </si>
  <si>
    <t>以下の点について収納対策本部を中心取組みます。 収納率向上にけた取組み ・私債権の管理方針の策定と統一した管理を行います。</t>
    <rPh sb="53" eb="55">
      <t>カンリ</t>
    </rPh>
    <rPh sb="56" eb="57">
      <t>オコナ</t>
    </rPh>
    <phoneticPr fontId="1"/>
  </si>
  <si>
    <t>固定資産税評価基準に基づき、介在農地（農地法に基づく農地転用の許可後、現況が農地となっている土地）に対し、宅地並みの固定資産税課税を行います。</t>
    <phoneticPr fontId="1"/>
  </si>
  <si>
    <t>見直しの検討を行います。</t>
    <phoneticPr fontId="1"/>
  </si>
  <si>
    <t>未利用の公有財産を以下により活用・処分し、収入の確保に努めます。・ホームページ等での周知に加え、不動産業者の団体と協定を結び、売却のあっせんを依頼することを検討する。・活用・管理等について、民の知恵による活用手法を検討する。・用途廃止による遊休施設や遊休地の増加を防ぐため、用途を廃止した施設・用地を即活用する手法について検討する。・公有財産の固定資産台帳の整備を進めます。</t>
    <phoneticPr fontId="1"/>
  </si>
  <si>
    <t>4-8月実績対前年比</t>
    <rPh sb="3" eb="4">
      <t>ツキ</t>
    </rPh>
    <rPh sb="4" eb="6">
      <t>ジッセキ</t>
    </rPh>
    <rPh sb="6" eb="7">
      <t>タイ</t>
    </rPh>
    <rPh sb="7" eb="9">
      <t>ゼンネン</t>
    </rPh>
    <rPh sb="9" eb="10">
      <t>ヒ</t>
    </rPh>
    <phoneticPr fontId="1"/>
  </si>
  <si>
    <t>20.8％増</t>
    <rPh sb="5" eb="6">
      <t>ゾウ</t>
    </rPh>
    <phoneticPr fontId="1"/>
  </si>
  <si>
    <t>（H27とH28との比較）</t>
    <rPh sb="10" eb="12">
      <t>ヒカク</t>
    </rPh>
    <phoneticPr fontId="1"/>
  </si>
  <si>
    <t>ﾌﾟﾗﾝにおける平成28年度下期の実施段階</t>
    <rPh sb="8" eb="10">
      <t>ヘイセイ</t>
    </rPh>
    <rPh sb="12" eb="14">
      <t>ネンド</t>
    </rPh>
    <rPh sb="14" eb="15">
      <t>シタ</t>
    </rPh>
    <rPh sb="15" eb="16">
      <t>ノ</t>
    </rPh>
    <rPh sb="16" eb="18">
      <t>ジッシ</t>
    </rPh>
    <rPh sb="18" eb="20">
      <t>ダンカイ</t>
    </rPh>
    <rPh sb="19" eb="21">
      <t>ダンカイ</t>
    </rPh>
    <phoneticPr fontId="1"/>
  </si>
  <si>
    <t>ﾌﾟﾗﾝにおける平成28年度下期の実施段階</t>
    <rPh sb="7" eb="9">
      <t>ヘイセイ</t>
    </rPh>
    <rPh sb="9" eb="11">
      <t>２７</t>
    </rPh>
    <rPh sb="11" eb="13">
      <t>ネンド</t>
    </rPh>
    <rPh sb="13" eb="15">
      <t>シモキ</t>
    </rPh>
    <rPh sb="15" eb="16">
      <t>ノ</t>
    </rPh>
    <rPh sb="16" eb="18">
      <t>ジッシ</t>
    </rPh>
    <rPh sb="18" eb="20">
      <t>ダンカイ</t>
    </rPh>
    <phoneticPr fontId="1"/>
  </si>
  <si>
    <t>■取組全体が終了</t>
    <rPh sb="1" eb="3">
      <t>トリクミ</t>
    </rPh>
    <rPh sb="3" eb="5">
      <t>ゼンタイ</t>
    </rPh>
    <rPh sb="6" eb="8">
      <t>シュウリョウ</t>
    </rPh>
    <phoneticPr fontId="1"/>
  </si>
  <si>
    <t>□目標どおり進んでいる</t>
    <rPh sb="1" eb="3">
      <t>モクヒョウ</t>
    </rPh>
    <rPh sb="6" eb="7">
      <t>スス</t>
    </rPh>
    <phoneticPr fontId="1"/>
  </si>
  <si>
    <t>実施</t>
    <rPh sb="0" eb="2">
      <t>ジッシ</t>
    </rPh>
    <phoneticPr fontId="1"/>
  </si>
  <si>
    <t>検討</t>
    <rPh sb="0" eb="2">
      <t>ケントウ</t>
    </rPh>
    <phoneticPr fontId="1"/>
  </si>
  <si>
    <t>―</t>
  </si>
  <si>
    <t>38　未利用公有財産等
     の活用・処分</t>
    <phoneticPr fontId="1"/>
  </si>
  <si>
    <t>H28下期　新・行財政改革推進プラン進行状況（平成29年3月末）</t>
    <rPh sb="3" eb="4">
      <t>シモ</t>
    </rPh>
    <rPh sb="4" eb="5">
      <t>キ</t>
    </rPh>
    <phoneticPr fontId="1"/>
  </si>
  <si>
    <t>H28下期　新・行財政改革推進プラン進行状況（平成29年3月末）</t>
    <rPh sb="3" eb="4">
      <t>シモ</t>
    </rPh>
    <phoneticPr fontId="1"/>
  </si>
  <si>
    <t>統計情報については、基礎データについては公表しているが、公表の可否も含め検討。</t>
    <rPh sb="0" eb="2">
      <t>トウケイ</t>
    </rPh>
    <rPh sb="2" eb="4">
      <t>ジョウホウ</t>
    </rPh>
    <rPh sb="10" eb="12">
      <t>キソ</t>
    </rPh>
    <rPh sb="20" eb="22">
      <t>コウヒョウ</t>
    </rPh>
    <rPh sb="28" eb="30">
      <t>コウヒョウ</t>
    </rPh>
    <rPh sb="31" eb="33">
      <t>カヒ</t>
    </rPh>
    <rPh sb="34" eb="35">
      <t>フク</t>
    </rPh>
    <rPh sb="36" eb="38">
      <t>ケントウ</t>
    </rPh>
    <phoneticPr fontId="1"/>
  </si>
  <si>
    <t>利便性、個人情報の保護等からも配慮して導入を検討していく。</t>
    <rPh sb="0" eb="3">
      <t>リベンセイ</t>
    </rPh>
    <rPh sb="4" eb="6">
      <t>コジン</t>
    </rPh>
    <rPh sb="6" eb="8">
      <t>ジョウホウ</t>
    </rPh>
    <rPh sb="9" eb="11">
      <t>ホゴ</t>
    </rPh>
    <rPh sb="11" eb="12">
      <t>トウ</t>
    </rPh>
    <rPh sb="15" eb="17">
      <t>ハイリョ</t>
    </rPh>
    <rPh sb="19" eb="21">
      <t>ドウニュウ</t>
    </rPh>
    <rPh sb="22" eb="2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</si>
</sst>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8"/>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0"/>
      <color theme="1"/>
      <name val="ＭＳ Ｐゴシック"/>
      <family val="3"/>
      <charset val="128"/>
    </font>
    <font>
      <sz val="1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5"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top" wrapText="1"/>
    </xf>
    <xf numFmtId="0" fontId="8" fillId="0" borderId="1" xfId="0" applyFont="1" applyBorder="1" applyAlignment="1">
      <alignment vertical="top"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vertical="top" wrapText="1"/>
    </xf>
    <xf numFmtId="0" fontId="8" fillId="0" borderId="2" xfId="0" applyFont="1" applyFill="1" applyBorder="1" applyAlignment="1">
      <alignment horizontal="left" vertical="top" wrapText="1"/>
    </xf>
    <xf numFmtId="0" fontId="6" fillId="0" borderId="1" xfId="0" applyFont="1" applyBorder="1" applyAlignment="1">
      <alignment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Fill="1" applyBorder="1" applyAlignment="1">
      <alignment horizontal="left" vertical="top"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0" xfId="0" applyFont="1" applyFill="1" applyBorder="1">
      <alignment vertical="center"/>
    </xf>
    <xf numFmtId="0" fontId="8"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8" fillId="0" borderId="0" xfId="0" applyFont="1" applyBorder="1" applyAlignment="1">
      <alignment horizontal="right" vertical="center"/>
    </xf>
    <xf numFmtId="0" fontId="7" fillId="0" borderId="0" xfId="0" applyFont="1" applyBorder="1" applyAlignment="1">
      <alignment horizontal="right" vertical="center"/>
    </xf>
    <xf numFmtId="0" fontId="7" fillId="0" borderId="0" xfId="0" applyFont="1">
      <alignment vertical="center"/>
    </xf>
    <xf numFmtId="0" fontId="0" fillId="0" borderId="1" xfId="0" applyFont="1" applyBorder="1" applyAlignment="1">
      <alignment vertical="center" wrapText="1"/>
    </xf>
    <xf numFmtId="0" fontId="0" fillId="0" borderId="0" xfId="0" applyFo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0" xfId="0" applyFont="1" applyBorder="1" applyAlignment="1">
      <alignment horizontal="justify" vertical="center"/>
    </xf>
    <xf numFmtId="0" fontId="8" fillId="0" borderId="1" xfId="0" applyFont="1" applyFill="1" applyBorder="1" applyAlignment="1">
      <alignment horizontal="center" vertical="center" shrinkToFit="1"/>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0" fillId="0" borderId="5"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1" fillId="0" borderId="1" xfId="0" applyFont="1" applyFill="1" applyBorder="1" applyAlignment="1">
      <alignment horizontal="center" vertical="center"/>
    </xf>
    <xf numFmtId="0" fontId="7" fillId="0" borderId="0" xfId="0" applyFont="1" applyBorder="1" applyAlignment="1">
      <alignment horizontal="left" vertical="center" wrapText="1"/>
    </xf>
    <xf numFmtId="0" fontId="12" fillId="0" borderId="2" xfId="0" applyFont="1" applyFill="1" applyBorder="1" applyAlignment="1">
      <alignment horizontal="left" vertical="top"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298;&#65306;&#20225;&#30011;&#36001;&#25919;&#35506;/&#65298;&#12304;&#20303;&#27665;&#28288;&#36275;&#24230;&#35519;&#26619;&#12398;&#21508;&#24180;&#23455;&#26045;&#123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1&#65306;&#20225;&#30011;&#36001;&#25919;&#35506;/11&#12304;&#20303;&#27665;&#21442;&#30011;&#12398;&#25512;&#36914;&#1230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2&#65306;&#32207;&#21209;&#35506;/12&#12304;&#20154;&#20107;&#35413;&#20385;&#21046;&#24230;&#12398;&#25512;&#36914;&#123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3&#65306;&#32207;&#21209;&#35506;/13&#12304;&#23450;&#21729;&#31649;&#29702;&#36969;&#27491;&#21270;&#1230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4&#65306;&#32207;&#21209;&#35506;/14&#12304;&#25216;&#34899;&#12539;&#23554;&#38272;&#32887;&#21729;&#12398;&#30906;&#20445;&#1230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5&#65306;&#32207;&#21209;&#35506;/15&#12304;&#20154;&#26448;&#32946;&#25104;&#22522;&#26412;&#26041;&#37341;&#35211;&#30452;&#12375;&#1230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6&#65306;&#32207;&#21209;&#35506;/16&#12304;&#21177;&#29575;&#30340;&#12539;&#21177;&#26524;&#30340;&#12394;&#32068;&#32340;&#36215;&#24037;&#12398;&#27083;&#31689;&#123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7&#65306;&#32207;&#21209;&#35506;/17&#12304;&#20869;&#37096;&#32113;&#21046;&#12471;&#12473;&#12486;&#12512;&#12398;&#25972;&#20633;&#123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8&#65306;&#32207;&#21209;&#35506;/18&#12304;&#34892;&#36001;&#25919;&#25913;&#38761;&#12398;&#23455;&#26045;&#20307;&#21046;&#24375;&#21270;&#1230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9&#65306;&#20225;&#30011;&#36001;&#25919;&#35506;/19&#12304;&#34892;&#25919;&#35413;&#20385;&#21046;&#24230;&#12398;&#25512;&#36914;&#1230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0&#65306;&#20225;&#30011;&#36001;&#25919;&#35506;/20&#12304;&#20104;&#31639;&#32232;&#25104;&#12398;&#36914;&#12417;&#26041;&#12398;&#25913;&#2189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299;&#65306;&#30010;&#27665;&#29983;&#27963;&#35506;/3&#12304;&#20303;&#27665;&#31080;&#31561;&#12398;&#12467;&#12531;&#12499;&#12491;&#20132;&#20184;&#12398;&#26908;&#35342;&#1230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1&#65306;&#20225;&#30011;&#36001;&#25919;&#35506;/21&#12304;&#32887;&#21729;&#12395;&#12424;&#12427;&#25552;&#26696;&#21046;&#24230;&#1230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2&#65306;&#20225;&#30011;&#36001;&#25919;&#35506;/22&#12304;&#21508;&#31278;&#22243;&#20307;&#20107;&#21209;&#23616;&#12398;&#35211;&#30452;&#12375;&#1230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3&#65306;&#32207;&#21209;&#35506;/23&#12304;&#26178;&#38291;&#22806;&#21220;&#21209;&#12398;&#21066;&#28187;&#1230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4&#65306;&#31246;&#21209;&#35506;/24&#12304;&#31246;&#12289;&#20445;&#38522;&#26009;&#31561;&#12398;&#21454;&#32013;(&#24500;&#21454;)&#26041;&#27861;&#12398;&#25913;&#2189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5&#65306;&#20225;&#30011;&#36001;&#25919;&#35506;/25&#12304;&#24193;&#33294;&#31561;&#12398;&#29031;&#26126;&#12398;&#65324;&#65317;&#65316;&#21270;&#1230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6&#65306;&#20225;&#30011;&#36001;&#25919;&#35506;/26&#12304;&#38651;&#27671;&#20351;&#29992;&#37327;&#12398;&#21066;&#28187;&#1230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8&#65306;&#20225;&#30011;&#36001;&#25919;&#35506;/28&#12304;&#20844;&#20849;&#26045;&#35373;&#12398;&#25972;&#20633;&#26041;&#37341;&#12398;&#31574;&#23450;&#1230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9&#65306;&#20225;&#30011;&#36001;&#25919;&#35506;/29&#12304;&#20844;&#29992;&#36554;&#20445;&#26377;&#21488;&#25968;&#12398;&#35211;&#30452;&#12375;&#1230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0&#65306;&#20225;&#30011;&#36001;&#25919;&#35506;/30&#12304;&#35036;&#21161;&#37329;&#12398;&#35211;&#30452;&#12375;&#1230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27&#65306;&#20250;&#35336;&#35506;/27&#12304;&#20107;&#21209;&#29992;&#21697;&#12398;&#19968;&#20803;&#31649;&#29702;&#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0;&#65306;&#31246;&#21209;&#35506;/4&#12304;&#20844;&#37329;&#31561;&#32013;&#20184;&#26041;&#27861;&#12398;&#22810;&#27096;&#21270;&#1230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1&#65306;&#20581;&#24247;&#31119;&#31049;&#35506;/31&#12304;&#25964;&#32769;&#37329;&#12398;&#35211;&#30452;&#12375;&#1230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2&#65306;&#31246;&#21209;&#35506;/32&#12304;&#31246;&#21450;&#12403;&#31169;&#20661;&#27177;&#12398;&#21454;&#32013;&#23550;&#31574;&#12398;&#20805;&#23455;&#12305;.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3&#65306;&#31246;&#21209;&#35506;/33&#12304;&#20171;&#22312;&#36786;&#22320;&#12408;&#12398;&#23429;&#22320;&#20006;&#12415;&#35506;&#31246;&#1230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4&#65306;&#20225;&#30011;&#36001;&#25919;&#35506;/34&#12304;&#30010;&#26045;&#35373;&#12408;&#12398;&#12493;&#12540;&#12511;&#12531;&#12464;&#12521;&#12452;&#12484;&#23566;&#20837;&#1230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5&#65306;&#20225;&#30011;&#36001;&#25919;&#35506;/35&#12304;&#21360;&#21047;&#29289;&#12408;&#12398;&#24195;&#21578;&#25522;&#36617;&#1230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6&#65306;&#20225;&#30011;&#36001;&#25919;&#35506;/36&#12304;&#20351;&#29992;&#26009;&#12539;&#25163;&#25968;&#26009;&#12398;&#35211;&#30452;&#12375;&#1230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7&#65306;&#29983;&#28079;&#23398;&#32722;&#35506;&#12411;&#12363;/37&#12304;&#26045;&#35373;&#20351;&#29992;&#26009;&#28187;&#20813;&#35215;&#23450;&#12398;&#35211;&#30452;&#12375;&#12305;.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38&#65306;&#20225;&#30011;&#36001;&#25919;&#35506;/38&#12304;&#26410;&#21033;&#29992;&#20844;&#26377;&#36001;&#29987;&#31561;&#12398;&#27963;&#29992;&#12539;&#20966;&#20998;&#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1;&#65306;&#20225;&#30011;&#36001;&#25919;&#35506;/5%20&#12304;&#65321;&#65315;&#65332;&#27963;&#29992;&#12398;&#25512;&#36914;&#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2;&#65306;&#20225;&#30011;&#36001;&#25919;&#35506;/6&#12304;&#12507;&#12540;&#12512;&#12506;&#12540;&#12472;&#12398;&#20805;&#23455;&#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3;&#65306;&#20225;&#30011;&#36001;&#25919;&#35506;/7&#12304;&#20107;&#26989;&#21029;&#12488;&#12540;&#12479;&#12523;&#12467;&#12473;&#12488;&#12398;&#31639;&#20986;&#12289;&#20844;&#34920;&#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4;&#65306;&#20225;&#30011;&#36001;&#25919;&#35506;/8&#12304;&#24773;&#22577;&#30330;&#20449;&#12398;&#24375;&#21270;&#123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65305;&#65306;&#32207;&#21209;&#35506;/9&#12304;&#30010;&#25919;&#12398;&#24847;&#35211;&#12539;&#25552;&#35328;&#21046;&#24230;&#12398;&#25313;&#20805;&#123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00-&#20849;&#36890;/020%20&#20225;&#30011;&#36001;&#25919;&#35506;/104%20&#26032;&#12539;&#34892;&#36001;&#25919;&#25913;&#38761;&#12300;&#36914;&#34892;&#31649;&#29702;&#12471;&#12540;&#12488;&#12301;/&#38917;&#30446;10&#65306;&#20225;&#30011;&#36001;&#25919;&#35506;/10&#12304;&#27665;&#38291;&#27963;&#21147;&#12398;&#36969;&#20999;&#12394;&#27963;&#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未実施年度</v>
          </cell>
        </row>
        <row r="12">
          <cell r="G12" t="str">
            <v>―</v>
          </cell>
        </row>
        <row r="16">
          <cell r="G16" t="str">
            <v>■目標どおり進んでいる</v>
          </cell>
        </row>
        <row r="17">
          <cell r="G17" t="str">
            <v>□目標より遅れている</v>
          </cell>
        </row>
        <row r="18">
          <cell r="G18" t="str">
            <v>調査結果に基づく適切な事業反映につなげる。</v>
          </cell>
        </row>
        <row r="19">
          <cell r="G19" t="str">
            <v>次期総合計画に反映できる準備を行う。</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平成28年度ガイドラインを策定。</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すべて段階において、住民参加を進めている。必要に応じてガイドラインの策定をおこなっている。</v>
          </cell>
        </row>
        <row r="19">
          <cell r="G19" t="str">
            <v>事例研究を進める。</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評価制度の研究等</v>
          </cell>
        </row>
        <row r="13">
          <cell r="G13" t="str">
            <v>先進自治体の研究等</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評価技法のあり方など現行制度の改善。</v>
          </cell>
        </row>
        <row r="19">
          <cell r="G19" t="str">
            <v>評価結果の給与等への活用検討～組合協議。</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新適正化計画策定</v>
          </cell>
        </row>
        <row r="12">
          <cell r="G12" t="str">
            <v>―</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将来を見据えて技術
職確保。</v>
          </cell>
        </row>
        <row r="13">
          <cell r="G13" t="str">
            <v>保健師・保育士の確保。</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土木職等の確保が難しい状況。</v>
          </cell>
        </row>
        <row r="19">
          <cell r="G19" t="str">
            <v>土木職等の確保が難しい状況にあることから建設センターへの派遣を検討</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基本方針の見直しに着手。</v>
          </cell>
        </row>
        <row r="13">
          <cell r="G13" t="str">
            <v>女性活躍法に基づく
「特定事業主行動計
画」を策定。</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研修参加者の確保。
（特に女性職員）</v>
          </cell>
        </row>
        <row r="19">
          <cell r="G19" t="str">
            <v>アカデミー研修等への積極的参加。</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協議</v>
          </cell>
        </row>
        <row r="12">
          <cell r="G12" t="str">
            <v>組織の現状の把握と
見直しの検討。</v>
          </cell>
        </row>
        <row r="13">
          <cell r="G13" t="str">
            <v>関係課との協議
（意見交換の段階で停滞している）。</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大量の退職者をふまえ、住民に求められる効率的な組織。</v>
          </cell>
        </row>
        <row r="19">
          <cell r="G19" t="str">
            <v>H30.4.1の新組織機構に向けた取組みの実行。</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検討</v>
          </cell>
        </row>
        <row r="12">
          <cell r="G12" t="str">
            <v>内部統制システムにかかる研修等。</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日々強化しているが事務分掌のシステム化は検討を行う。</v>
          </cell>
        </row>
        <row r="19">
          <cell r="G19" t="str">
            <v>組織機構の見直しに併せ、内部統制システムの検討。</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行財政改革を実施に必要な人員の配置の検討。</v>
          </cell>
        </row>
        <row r="13">
          <cell r="G13" t="str">
            <v>事務局（総務課）の繁忙により着手もできない。</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行財政改革に対する庁内の共通認識づくり。</v>
          </cell>
        </row>
        <row r="19">
          <cell r="G19" t="str">
            <v>組織機構見直しと併せて検討。</v>
          </cell>
        </row>
      </sheetData>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検討</v>
          </cell>
        </row>
        <row r="12">
          <cell r="G12" t="str">
            <v>実施に向けた制度を設計する。</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優先する施策があり未着手。</v>
          </cell>
        </row>
        <row r="19">
          <cell r="G19" t="str">
            <v>行政評価制度の事例研究、検討。</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予算編成"/>
      <sheetName val="記載例"/>
    </sheetNames>
    <sheetDataSet>
      <sheetData sheetId="0">
        <row r="11">
          <cell r="G11" t="str">
            <v>実施</v>
          </cell>
        </row>
        <row r="12">
          <cell r="G12" t="str">
            <v>政策形成ヒアリング時に事業評価も含めて協議。</v>
          </cell>
        </row>
        <row r="13">
          <cell r="G13" t="str">
            <v>政策形成ヒアリング実施。</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当初予算要求時の積算の精度が低い。</v>
          </cell>
        </row>
        <row r="19">
          <cell r="G19" t="str">
            <v>ｽｸﾗｯﾌﾟｱﾝﾄﾞﾋﾞﾙﾄﾞが行える事業整理の仕組みが必要。</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準備</v>
          </cell>
        </row>
        <row r="12">
          <cell r="G12" t="str">
            <v>試行し、改善すべき点があれば改善する。</v>
          </cell>
        </row>
        <row r="13">
          <cell r="F13" t="str">
            <v>―</v>
          </cell>
          <cell r="G13" t="str">
            <v>―</v>
          </cell>
        </row>
        <row r="14">
          <cell r="F14" t="str">
            <v>□取組全体が終了</v>
          </cell>
          <cell r="G14" t="str">
            <v>□取組全体が終了</v>
          </cell>
        </row>
        <row r="15">
          <cell r="F15" t="str">
            <v>□目標以上進んでいる</v>
          </cell>
          <cell r="G15" t="str">
            <v>□目標以上進んでいる</v>
          </cell>
        </row>
        <row r="16">
          <cell r="G16" t="str">
            <v>□目標どおり進んでいる</v>
          </cell>
        </row>
        <row r="17">
          <cell r="G17" t="str">
            <v>■目標より遅れている</v>
          </cell>
        </row>
        <row r="18">
          <cell r="G18" t="str">
            <v>番号制度開始による住民票等交付件数の減が予想されること、システム構築、導入、運用経費に多額の費用が掛かること。</v>
          </cell>
        </row>
        <row r="19">
          <cell r="G19" t="str">
            <v>実現の可能性、方策等を検討する。</v>
          </cell>
        </row>
      </sheetData>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職員提案制度による提案を募集。</v>
          </cell>
        </row>
        <row r="13">
          <cell r="G13" t="str">
            <v>4件（1人）の応募があり審査会を実施、庁議に報告。職員提案制度の見直しを行った。</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提案された案件の状況確認。</v>
          </cell>
        </row>
        <row r="19">
          <cell r="G19" t="str">
            <v>定期的な職員提案の募集を提示。</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検討</v>
          </cell>
        </row>
        <row r="12">
          <cell r="G12" t="str">
            <v>現状を把握する。</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優先する施策があり未着手。</v>
          </cell>
        </row>
        <row r="19">
          <cell r="G19" t="str">
            <v>現状把握の準備。</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同係、同課内での事務量の平準化を推進</v>
          </cell>
        </row>
        <row r="13">
          <cell r="G13" t="str">
            <v>一部に時間外勤務が増えている状況</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所属長による業務量の把握と管理体制</v>
          </cell>
        </row>
        <row r="19">
          <cell r="G19" t="str">
            <v>・人事配置等の検討
・業務内容の精査による業務フロー見直し</v>
          </cell>
        </row>
      </sheetData>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進行管理シート③"/>
      <sheetName val="24進行管理シー②"/>
      <sheetName val="24進行管理シート①"/>
    </sheetNames>
    <sheetDataSet>
      <sheetData sheetId="0"/>
      <sheetData sheetId="1"/>
      <sheetData sheetId="2">
        <row r="11">
          <cell r="G11" t="str">
            <v>実施</v>
          </cell>
        </row>
        <row r="12">
          <cell r="G12" t="str">
            <v>―</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H28年4月からコンビ
ニ収納開始による収
納状況により再契約
を検討(H30）。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
    </sheetNames>
    <sheetDataSet>
      <sheetData sheetId="0">
        <row r="11">
          <cell r="G11" t="str">
            <v>段階的実施</v>
          </cell>
        </row>
        <row r="12">
          <cell r="G12" t="str">
            <v>役場庁舎3階の一部蛍光灯をLED化する。</v>
          </cell>
        </row>
        <row r="13">
          <cell r="G13" t="str">
            <v>上記LED化完了。</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
    </sheetNames>
    <sheetDataSet>
      <sheetData sheetId="0">
        <row r="11">
          <cell r="G11" t="str">
            <v>実施</v>
          </cell>
        </row>
        <row r="12">
          <cell r="G12" t="str">
            <v>基準年度Ｈ２５年度
１０％削減</v>
          </cell>
        </row>
        <row r="13">
          <cell r="G13" t="str">
            <v>基準年度25年度15.83％削減。</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共施設計画"/>
      <sheetName val="記載例"/>
    </sheetNames>
    <sheetDataSet>
      <sheetData sheetId="0">
        <row r="11">
          <cell r="G11" t="str">
            <v>実施</v>
          </cell>
        </row>
        <row r="12">
          <cell r="G12" t="str">
            <v>個別施設計画策定に向けた準備。</v>
          </cell>
        </row>
        <row r="13">
          <cell r="G13" t="str">
            <v>取組方法の検討。</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全体の基本方針の策定は行った。今後施設の耐用年数にあわせて担当課と検討を行う。</v>
          </cell>
        </row>
        <row r="19">
          <cell r="G19" t="str">
            <v>複合化の検討。</v>
          </cell>
        </row>
      </sheetData>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
    </sheetNames>
    <sheetDataSet>
      <sheetData sheetId="0">
        <row r="11">
          <cell r="G11" t="str">
            <v>実施</v>
          </cell>
        </row>
        <row r="12">
          <cell r="G12" t="str">
            <v>―</v>
          </cell>
        </row>
        <row r="13">
          <cell r="G13" t="str">
            <v>削減台数１台。</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旅費等の削減や町内の個別訪問の増加により一概に削減をすることが困難な状況。</v>
          </cell>
        </row>
        <row r="19">
          <cell r="G19" t="str">
            <v>必要台数の把握</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助金見直し"/>
      <sheetName val="記載例"/>
    </sheetNames>
    <sheetDataSet>
      <sheetData sheetId="0">
        <row r="11">
          <cell r="G11" t="str">
            <v>実施</v>
          </cell>
        </row>
        <row r="12">
          <cell r="G12" t="str">
            <v>財政援助の妥当性、要綱に基づく事務の適正執行確認。</v>
          </cell>
        </row>
        <row r="13">
          <cell r="G13" t="str">
            <v>補助金交付要綱未整備のものについて、要綱整備に向けて助言を行った。</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補助金の目的、金額等についての時代や団体の活動内容との整合性の確認。</v>
          </cell>
        </row>
        <row r="19">
          <cell r="G19" t="str">
            <v>社会情勢や団体活動の実態に見合った補助金額の設定を要請する。</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2">
          <cell r="G12" t="str">
            <v>―</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各課において管理徹底している。</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進行管理シート③（済）"/>
    </sheetNames>
    <sheetDataSet>
      <sheetData sheetId="0">
        <row r="11">
          <cell r="G11" t="str">
            <v>実施</v>
          </cell>
        </row>
        <row r="12">
          <cell r="G12" t="str">
            <v>Ｈ29.3.1クレジット収納実施</v>
          </cell>
        </row>
        <row r="13">
          <cell r="G13" t="str">
            <v>実施</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特になし</v>
          </cell>
        </row>
        <row r="19">
          <cell r="G19" t="str">
            <v>クレジット収納準備完了。２９年４月より本格実施。</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本格実施。</v>
          </cell>
        </row>
        <row r="13">
          <cell r="G13" t="str">
            <v>新基準額による敬老金の支給を実施。</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進行管理シート（済）"/>
      <sheetName val="32進行管理シート"/>
    </sheetNames>
    <sheetDataSet>
      <sheetData sheetId="0">
        <row r="11">
          <cell r="G11" t="str">
            <v>実施</v>
          </cell>
        </row>
        <row r="12">
          <cell r="G12" t="str">
            <v>私債権条例施行により滞納整理を行い、滞納額を減額する。</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それぞれの条例規則における私債権の管理状況と私債権管理条例との整合性や調整が必要。</v>
          </cell>
        </row>
        <row r="19">
          <cell r="G19" t="str">
            <v>私債権管理条例の是非について再検討。</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進行管理シート（済）"/>
    </sheetNames>
    <sheetDataSet>
      <sheetData sheetId="0">
        <row r="11">
          <cell r="F11" t="str">
            <v>検討</v>
          </cell>
        </row>
        <row r="12">
          <cell r="F12" t="str">
            <v>住民・議会への説明。（全員協議会・住民説明会）。</v>
          </cell>
        </row>
        <row r="13">
          <cell r="F13" t="str">
            <v>該当者の抽出中</v>
          </cell>
        </row>
        <row r="14">
          <cell r="F14" t="str">
            <v>□取組全体が終了</v>
          </cell>
        </row>
        <row r="15">
          <cell r="F15" t="str">
            <v>□目標以上進んでいる</v>
          </cell>
        </row>
        <row r="16">
          <cell r="F16" t="str">
            <v>□目標どおり進んでいる</v>
          </cell>
        </row>
        <row r="17">
          <cell r="F17" t="str">
            <v>■目標より遅れている</v>
          </cell>
        </row>
        <row r="18">
          <cell r="F18" t="str">
            <v>様々な形態がみられる介在農地に対する統一的な対応。</v>
          </cell>
        </row>
        <row r="19">
          <cell r="F19" t="str">
            <v>議会への説明（全員協議会）及び関係課との協議。</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4"/>
    </sheetNames>
    <sheetDataSet>
      <sheetData sheetId="0">
        <row r="11">
          <cell r="G11" t="str">
            <v>準備</v>
          </cell>
        </row>
        <row r="12">
          <cell r="G12" t="str">
            <v>募集準備</v>
          </cell>
        </row>
        <row r="13">
          <cell r="G13" t="str">
            <v>導入検討が整わず。</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対象施設の検討。</v>
          </cell>
        </row>
        <row r="19">
          <cell r="G19" t="str">
            <v>広告媒体の検討。</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随時実施</v>
          </cell>
        </row>
        <row r="12">
          <cell r="G12" t="str">
            <v>広告掲載の印刷物
の随時作成。</v>
          </cell>
        </row>
        <row r="13">
          <cell r="G13" t="str">
            <v>各課で対応。</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6"/>
    </sheetNames>
    <sheetDataSet>
      <sheetData sheetId="0">
        <row r="11">
          <cell r="G11" t="str">
            <v>検討、実施</v>
          </cell>
        </row>
        <row r="12">
          <cell r="G12" t="str">
            <v>見直しを実施する。</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9">
          <cell r="G19" t="str">
            <v>消費税率の改正や社会情勢の変化に応じて関係課と検討する。</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7"/>
    </sheetNames>
    <sheetDataSet>
      <sheetData sheetId="0">
        <row r="11">
          <cell r="G11" t="str">
            <v>検討、実施</v>
          </cell>
        </row>
        <row r="12">
          <cell r="G12" t="str">
            <v>見直しの検討を行う。</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減免規定を統一した場合、利用減による収入減となる懸念がある。</v>
          </cell>
        </row>
        <row r="19">
          <cell r="G19" t="str">
            <v>目標年度を平成29年度とし、検討。</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8"/>
    </sheetNames>
    <sheetDataSet>
      <sheetData sheetId="0">
        <row r="11">
          <cell r="G11" t="str">
            <v>随時実施</v>
          </cell>
        </row>
        <row r="12">
          <cell r="G12" t="str">
            <v>引き続き実施していく</v>
          </cell>
        </row>
        <row r="13">
          <cell r="G13" t="str">
            <v>未利用地1箇所の処分を実施</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v>
          </cell>
        </row>
        <row r="19">
          <cell r="G19"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一部実施</v>
          </cell>
        </row>
        <row r="12">
          <cell r="G12" t="str">
            <v>実施できるサービスを
開始する。必要に応じ
て関係課と協議を行う。</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番号制度対応を優先
し検討が進んでいない。</v>
          </cell>
        </row>
        <row r="19">
          <cell r="G19" t="str">
            <v>マイナンバー制度（マ
イナポータル）の利用
開始に併せ、プッシュ
型の行政情報の提供
を検討。</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研修会の回数 年１回</v>
          </cell>
        </row>
        <row r="13">
          <cell r="G13" t="str">
            <v>平成28年7月実施</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情報量と検索しやす
さ、見やすさの検討。</v>
          </cell>
        </row>
        <row r="19">
          <cell r="G19" t="str">
            <v>次期研修会において、
情報量、検索、見やす
さの整理を投げかける。</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７ﾄｰﾀﾙｺｽﾄ"/>
      <sheetName val="記載例"/>
    </sheetNames>
    <sheetDataSet>
      <sheetData sheetId="0">
        <row r="11">
          <cell r="G11" t="str">
            <v>試行・実施</v>
          </cell>
        </row>
        <row r="12">
          <cell r="G12" t="str">
            <v>対象となる施設の絞り込みと人件費の算入方法を決める。</v>
          </cell>
        </row>
        <row r="13">
          <cell r="G13" t="str">
            <v>コスト計算の試案を行った。</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対象となる施設の絞り込みと人件費の算入方法。</v>
          </cell>
        </row>
        <row r="19">
          <cell r="G19" t="str">
            <v>成果品を基に委託業
者と協議を行う。</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調整・一部実施</v>
          </cell>
        </row>
        <row r="12">
          <cell r="G12" t="str">
            <v>実現の可能性を関係する課間で検討する。</v>
          </cell>
        </row>
        <row r="13">
          <cell r="G13" t="str">
            <v>―</v>
          </cell>
        </row>
        <row r="14">
          <cell r="G14" t="str">
            <v>□取組全体が終了</v>
          </cell>
        </row>
        <row r="15">
          <cell r="G15" t="str">
            <v>□目標以上進んでいる</v>
          </cell>
        </row>
        <row r="16">
          <cell r="G16" t="str">
            <v>■目標どおり進んでいる</v>
          </cell>
        </row>
        <row r="17">
          <cell r="G17" t="str">
            <v>□目標より遅れている</v>
          </cell>
        </row>
        <row r="19">
          <cell r="G19" t="str">
            <v>―</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実施</v>
          </cell>
        </row>
        <row r="12">
          <cell r="G12" t="str">
            <v>引き続き、おしらせばんなどで周知を図る。</v>
          </cell>
        </row>
        <row r="13">
          <cell r="G13" t="str">
            <v>下期ではおしらせばんで周知を図り、その効果もあってか、ご意見箱の利用が増えたように思われる。</v>
          </cell>
        </row>
        <row r="14">
          <cell r="G14" t="str">
            <v>□取組全体が終了</v>
          </cell>
        </row>
        <row r="15">
          <cell r="G15" t="str">
            <v>□目標以上進んでいる</v>
          </cell>
        </row>
        <row r="16">
          <cell r="G16" t="str">
            <v>■目標どおり進んでいる</v>
          </cell>
        </row>
        <row r="17">
          <cell r="G17" t="str">
            <v>□目標より遅れている</v>
          </cell>
        </row>
        <row r="18">
          <cell r="G18" t="str">
            <v>いただいた意見は依然として、苦情がほとんどであるが、中には改善提案的な内容のものもある。</v>
          </cell>
        </row>
        <row r="19">
          <cell r="G19" t="str">
            <v>引き続き、まちづくり等政策的な意見についても募えるよう周知を工夫する。</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進行管理シート"/>
      <sheetName val="記載例"/>
    </sheetNames>
    <sheetDataSet>
      <sheetData sheetId="0">
        <row r="11">
          <cell r="G11" t="str">
            <v>準備</v>
          </cell>
        </row>
        <row r="12">
          <cell r="G12" t="str">
            <v>過去のアウトソーシングプランの見直し。</v>
          </cell>
        </row>
        <row r="13">
          <cell r="G13" t="str">
            <v>給食センターをDBO
方式協議</v>
          </cell>
        </row>
        <row r="14">
          <cell r="G14" t="str">
            <v>□取組全体が終了</v>
          </cell>
        </row>
        <row r="15">
          <cell r="G15" t="str">
            <v>□目標以上進んでいる</v>
          </cell>
        </row>
        <row r="16">
          <cell r="G16" t="str">
            <v>□目標どおり進んでいる</v>
          </cell>
        </row>
        <row r="17">
          <cell r="G17" t="str">
            <v>■目標より遅れている</v>
          </cell>
        </row>
        <row r="19">
          <cell r="G19" t="str">
            <v>事業・予算協議ごと
民間委託等可能性
を協議</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abSelected="1" view="pageLayout" zoomScale="85" zoomScaleNormal="70" zoomScalePageLayoutView="85" workbookViewId="0">
      <selection activeCell="I5" sqref="I5"/>
    </sheetView>
  </sheetViews>
  <sheetFormatPr defaultRowHeight="13.5" x14ac:dyDescent="0.15"/>
  <cols>
    <col min="1" max="1" width="9" style="39"/>
    <col min="2" max="2" width="11.5" style="39" customWidth="1"/>
    <col min="3" max="3" width="23.875" style="39" bestFit="1" customWidth="1"/>
    <col min="4" max="7" width="20.875" style="39" bestFit="1" customWidth="1"/>
    <col min="8" max="8" width="21.125" style="39" bestFit="1" customWidth="1"/>
    <col min="9" max="9" width="24" style="39" customWidth="1"/>
    <col min="10" max="10" width="20.875" style="39" bestFit="1" customWidth="1"/>
    <col min="11" max="11" width="23.375" style="39" bestFit="1" customWidth="1"/>
    <col min="12" max="12" width="20.875" style="39" bestFit="1" customWidth="1"/>
    <col min="13" max="16384" width="9" style="39"/>
  </cols>
  <sheetData>
    <row r="1" spans="1:12" ht="17.25" x14ac:dyDescent="0.15">
      <c r="A1" s="1" t="s">
        <v>156</v>
      </c>
    </row>
    <row r="3" spans="1:12" ht="36" customHeight="1" x14ac:dyDescent="0.15">
      <c r="A3" s="77" t="s">
        <v>8</v>
      </c>
      <c r="B3" s="78"/>
      <c r="C3" s="11" t="s">
        <v>119</v>
      </c>
      <c r="D3" s="12" t="s">
        <v>94</v>
      </c>
      <c r="E3" s="12" t="s">
        <v>95</v>
      </c>
      <c r="F3" s="12" t="s">
        <v>96</v>
      </c>
      <c r="G3" s="12" t="s">
        <v>72</v>
      </c>
      <c r="H3" s="10" t="s">
        <v>23</v>
      </c>
      <c r="I3" s="12" t="s">
        <v>97</v>
      </c>
      <c r="J3" s="42" t="s">
        <v>26</v>
      </c>
      <c r="K3" s="12" t="s">
        <v>98</v>
      </c>
      <c r="L3" s="38" t="s">
        <v>99</v>
      </c>
    </row>
    <row r="4" spans="1:12" ht="18" customHeight="1" x14ac:dyDescent="0.15">
      <c r="A4" s="77" t="s">
        <v>9</v>
      </c>
      <c r="B4" s="78"/>
      <c r="C4" s="29" t="s">
        <v>13</v>
      </c>
      <c r="D4" s="17" t="s">
        <v>14</v>
      </c>
      <c r="E4" s="17" t="s">
        <v>17</v>
      </c>
      <c r="F4" s="17" t="s">
        <v>20</v>
      </c>
      <c r="G4" s="17" t="s">
        <v>22</v>
      </c>
      <c r="H4" s="17" t="s">
        <v>22</v>
      </c>
      <c r="I4" s="17" t="s">
        <v>22</v>
      </c>
      <c r="J4" s="30" t="s">
        <v>27</v>
      </c>
      <c r="K4" s="31" t="s">
        <v>27</v>
      </c>
      <c r="L4" s="31" t="s">
        <v>22</v>
      </c>
    </row>
    <row r="5" spans="1:12" ht="137.25" customHeight="1" x14ac:dyDescent="0.15">
      <c r="A5" s="76" t="s">
        <v>10</v>
      </c>
      <c r="B5" s="79"/>
      <c r="C5" s="13" t="s">
        <v>12</v>
      </c>
      <c r="D5" s="14" t="s">
        <v>15</v>
      </c>
      <c r="E5" s="15" t="s">
        <v>131</v>
      </c>
      <c r="F5" s="14" t="s">
        <v>21</v>
      </c>
      <c r="G5" s="14" t="s">
        <v>73</v>
      </c>
      <c r="H5" s="14" t="s">
        <v>132</v>
      </c>
      <c r="I5" s="14" t="s">
        <v>25</v>
      </c>
      <c r="J5" s="23" t="s">
        <v>133</v>
      </c>
      <c r="K5" s="14" t="s">
        <v>134</v>
      </c>
      <c r="L5" s="18" t="s">
        <v>28</v>
      </c>
    </row>
    <row r="6" spans="1:12" ht="27" customHeight="1" x14ac:dyDescent="0.15">
      <c r="A6" s="75" t="s">
        <v>11</v>
      </c>
      <c r="B6" s="75"/>
      <c r="C6" s="16" t="s">
        <v>19</v>
      </c>
      <c r="D6" s="16" t="s">
        <v>16</v>
      </c>
      <c r="E6" s="16" t="s">
        <v>18</v>
      </c>
      <c r="F6" s="16" t="s">
        <v>19</v>
      </c>
      <c r="G6" s="16" t="s">
        <v>74</v>
      </c>
      <c r="H6" s="46" t="s">
        <v>24</v>
      </c>
      <c r="I6" s="16" t="s">
        <v>129</v>
      </c>
      <c r="J6" s="16" t="s">
        <v>130</v>
      </c>
      <c r="K6" s="16" t="s">
        <v>18</v>
      </c>
      <c r="L6" s="17" t="s">
        <v>18</v>
      </c>
    </row>
    <row r="7" spans="1:12" ht="29.25" customHeight="1" x14ac:dyDescent="0.15">
      <c r="A7" s="76" t="s">
        <v>148</v>
      </c>
      <c r="B7" s="79"/>
      <c r="C7" s="17" t="s">
        <v>152</v>
      </c>
      <c r="D7" s="17" t="str">
        <f>[1]進行管理シート!$G$11</f>
        <v>未実施年度</v>
      </c>
      <c r="E7" s="17" t="str">
        <f>[2]進行管理シート!G11</f>
        <v>準備</v>
      </c>
      <c r="F7" s="17" t="str">
        <f>'[3]4進行管理シート③（済）'!G11</f>
        <v>実施</v>
      </c>
      <c r="G7" s="17" t="str">
        <f>[4]進行管理シート!G11</f>
        <v>一部実施</v>
      </c>
      <c r="H7" s="17" t="str">
        <f>[5]進行管理シート!G11</f>
        <v>実施</v>
      </c>
      <c r="I7" s="17" t="str">
        <f>'[6]７ﾄｰﾀﾙｺｽﾄ'!G11</f>
        <v>試行・実施</v>
      </c>
      <c r="J7" s="17" t="str">
        <f>[7]進行管理シート!G11</f>
        <v>調整・一部実施</v>
      </c>
      <c r="K7" s="17" t="str">
        <f>[8]進行管理シート!G11</f>
        <v>実施</v>
      </c>
      <c r="L7" s="17" t="str">
        <f>[9]進行管理シート!G11</f>
        <v>準備</v>
      </c>
    </row>
    <row r="8" spans="1:12" ht="53.25" customHeight="1" x14ac:dyDescent="0.15">
      <c r="A8" s="74" t="s">
        <v>3</v>
      </c>
      <c r="B8" s="43" t="s">
        <v>7</v>
      </c>
      <c r="C8" s="53" t="str">
        <f>[1]進行管理シート!$G$12</f>
        <v>―</v>
      </c>
      <c r="D8" s="53" t="str">
        <f>[1]進行管理シート!$G$12</f>
        <v>―</v>
      </c>
      <c r="E8" s="53" t="str">
        <f>[2]進行管理シート!G12</f>
        <v>試行し、改善すべき点があれば改善する。</v>
      </c>
      <c r="F8" s="53" t="str">
        <f>'[3]4進行管理シート③（済）'!G12</f>
        <v>Ｈ29.3.1クレジット収納実施</v>
      </c>
      <c r="G8" s="53" t="str">
        <f>[4]進行管理シート!G12</f>
        <v>実施できるサービスを
開始する。必要に応じ
て関係課と協議を行う。</v>
      </c>
      <c r="H8" s="53" t="str">
        <f>[5]進行管理シート!G12</f>
        <v>研修会の回数 年１回</v>
      </c>
      <c r="I8" s="53" t="str">
        <f>'[6]７ﾄｰﾀﾙｺｽﾄ'!G12</f>
        <v>対象となる施設の絞り込みと人件費の算入方法を決める。</v>
      </c>
      <c r="J8" s="53" t="str">
        <f>[7]進行管理シート!G12</f>
        <v>実現の可能性を関係する課間で検討する。</v>
      </c>
      <c r="K8" s="53" t="str">
        <f>[8]進行管理シート!G12</f>
        <v>引き続き、おしらせばんなどで周知を図る。</v>
      </c>
      <c r="L8" s="53" t="str">
        <f>[9]進行管理シート!G12</f>
        <v>過去のアウトソーシングプランの見直し。</v>
      </c>
    </row>
    <row r="9" spans="1:12" ht="66" customHeight="1" x14ac:dyDescent="0.15">
      <c r="A9" s="75"/>
      <c r="B9" s="43" t="s">
        <v>6</v>
      </c>
      <c r="C9" s="53" t="str">
        <f>[1]進行管理シート!$G$12</f>
        <v>―</v>
      </c>
      <c r="D9" s="63" t="str">
        <f>[2]進行管理シート!F13</f>
        <v>―</v>
      </c>
      <c r="E9" s="63" t="str">
        <f>[2]進行管理シート!G13</f>
        <v>―</v>
      </c>
      <c r="F9" s="63" t="str">
        <f>'[3]4進行管理シート③（済）'!G13</f>
        <v>実施</v>
      </c>
      <c r="G9" s="63" t="str">
        <f>[4]進行管理シート!G13</f>
        <v>―</v>
      </c>
      <c r="H9" s="63" t="str">
        <f>[5]進行管理シート!G13</f>
        <v>平成28年7月実施</v>
      </c>
      <c r="I9" s="63" t="str">
        <f>'[6]７ﾄｰﾀﾙｺｽﾄ'!G13</f>
        <v>コスト計算の試案を行った。</v>
      </c>
      <c r="J9" s="63" t="str">
        <f>[7]進行管理シート!G13</f>
        <v>―</v>
      </c>
      <c r="K9" s="63" t="str">
        <f>[8]進行管理シート!G13</f>
        <v>下期ではおしらせばんで周知を図り、その効果もあってか、ご意見箱の利用が増えたように思われる。</v>
      </c>
      <c r="L9" s="63" t="str">
        <f>[9]進行管理シート!G13</f>
        <v>給食センターをDBO
方式協議</v>
      </c>
    </row>
    <row r="10" spans="1:12" ht="16.5" customHeight="1" x14ac:dyDescent="0.15">
      <c r="A10" s="74" t="s">
        <v>128</v>
      </c>
      <c r="B10" s="76"/>
      <c r="C10" s="32" t="s">
        <v>150</v>
      </c>
      <c r="D10" s="54" t="str">
        <f>[2]進行管理シート!F14</f>
        <v>□取組全体が終了</v>
      </c>
      <c r="E10" s="54" t="str">
        <f>[2]進行管理シート!G14</f>
        <v>□取組全体が終了</v>
      </c>
      <c r="F10" s="54" t="str">
        <f>'[3]4進行管理シート③（済）'!G14</f>
        <v>□取組全体が終了</v>
      </c>
      <c r="G10" s="54" t="str">
        <f>[4]進行管理シート!G14</f>
        <v>□取組全体が終了</v>
      </c>
      <c r="H10" s="54" t="str">
        <f>[5]進行管理シート!G14</f>
        <v>□取組全体が終了</v>
      </c>
      <c r="I10" s="54" t="str">
        <f>'[6]７ﾄｰﾀﾙｺｽﾄ'!G14</f>
        <v>□取組全体が終了</v>
      </c>
      <c r="J10" s="57" t="str">
        <f>[7]進行管理シート!G14</f>
        <v>□取組全体が終了</v>
      </c>
      <c r="K10" s="54" t="str">
        <f>[8]進行管理シート!G14</f>
        <v>□取組全体が終了</v>
      </c>
      <c r="L10" s="48" t="str">
        <f>[9]進行管理シート!G14</f>
        <v>□取組全体が終了</v>
      </c>
    </row>
    <row r="11" spans="1:12" ht="16.5" customHeight="1" x14ac:dyDescent="0.15">
      <c r="A11" s="74"/>
      <c r="B11" s="76"/>
      <c r="C11" s="33" t="s">
        <v>1</v>
      </c>
      <c r="D11" s="55" t="str">
        <f>[2]進行管理シート!F15</f>
        <v>□目標以上進んでいる</v>
      </c>
      <c r="E11" s="55" t="str">
        <f>[2]進行管理シート!G15</f>
        <v>□目標以上進んでいる</v>
      </c>
      <c r="F11" s="55" t="str">
        <f>'[3]4進行管理シート③（済）'!G15</f>
        <v>□目標以上進んでいる</v>
      </c>
      <c r="G11" s="55" t="str">
        <f>[4]進行管理シート!G15</f>
        <v>□目標以上進んでいる</v>
      </c>
      <c r="H11" s="55" t="str">
        <f>[5]進行管理シート!G15</f>
        <v>□目標以上進んでいる</v>
      </c>
      <c r="I11" s="55" t="str">
        <f>'[6]７ﾄｰﾀﾙｺｽﾄ'!G15</f>
        <v>□目標以上進んでいる</v>
      </c>
      <c r="J11" s="58" t="str">
        <f>[7]進行管理シート!G15</f>
        <v>□目標以上進んでいる</v>
      </c>
      <c r="K11" s="55" t="str">
        <f>[8]進行管理シート!G15</f>
        <v>□目標以上進んでいる</v>
      </c>
      <c r="L11" s="49" t="str">
        <f>[9]進行管理シート!G15</f>
        <v>□目標以上進んでいる</v>
      </c>
    </row>
    <row r="12" spans="1:12" ht="16.5" customHeight="1" x14ac:dyDescent="0.15">
      <c r="A12" s="74"/>
      <c r="B12" s="76"/>
      <c r="C12" s="33" t="s">
        <v>151</v>
      </c>
      <c r="D12" s="55" t="str">
        <f>[1]進行管理シート!$G$16</f>
        <v>■目標どおり進んでいる</v>
      </c>
      <c r="E12" s="55" t="str">
        <f>[2]進行管理シート!G16</f>
        <v>□目標どおり進んでいる</v>
      </c>
      <c r="F12" s="55" t="str">
        <f>'[3]4進行管理シート③（済）'!G16</f>
        <v>■目標どおり進んでいる</v>
      </c>
      <c r="G12" s="55" t="str">
        <f>[4]進行管理シート!G16</f>
        <v>□目標どおり進んでいる</v>
      </c>
      <c r="H12" s="55" t="str">
        <f>[5]進行管理シート!G16</f>
        <v>■目標どおり進んでいる</v>
      </c>
      <c r="I12" s="55" t="str">
        <f>'[6]７ﾄｰﾀﾙｺｽﾄ'!G16</f>
        <v>□目標どおり進んでいる</v>
      </c>
      <c r="J12" s="58" t="str">
        <f>[7]進行管理シート!G16</f>
        <v>■目標どおり進んでいる</v>
      </c>
      <c r="K12" s="55" t="str">
        <f>[8]進行管理シート!G16</f>
        <v>■目標どおり進んでいる</v>
      </c>
      <c r="L12" s="49" t="str">
        <f>[9]進行管理シート!G16</f>
        <v>□目標どおり進んでいる</v>
      </c>
    </row>
    <row r="13" spans="1:12" ht="16.5" customHeight="1" x14ac:dyDescent="0.15">
      <c r="A13" s="74"/>
      <c r="B13" s="76"/>
      <c r="C13" s="34" t="s">
        <v>2</v>
      </c>
      <c r="D13" s="56" t="str">
        <f>[1]進行管理シート!$G$17</f>
        <v>□目標より遅れている</v>
      </c>
      <c r="E13" s="56" t="str">
        <f>[2]進行管理シート!G17</f>
        <v>■目標より遅れている</v>
      </c>
      <c r="F13" s="56" t="str">
        <f>'[3]4進行管理シート③（済）'!G17</f>
        <v>□目標より遅れている</v>
      </c>
      <c r="G13" s="56" t="str">
        <f>[4]進行管理シート!G17</f>
        <v>■目標より遅れている</v>
      </c>
      <c r="H13" s="56" t="str">
        <f>[5]進行管理シート!G17</f>
        <v>□目標より遅れている</v>
      </c>
      <c r="I13" s="56" t="str">
        <f>'[6]７ﾄｰﾀﾙｺｽﾄ'!G17</f>
        <v>■目標より遅れている</v>
      </c>
      <c r="J13" s="59" t="str">
        <f>[7]進行管理シート!G17</f>
        <v>□目標より遅れている</v>
      </c>
      <c r="K13" s="56" t="str">
        <f>[8]進行管理シート!G17</f>
        <v>□目標より遅れている</v>
      </c>
      <c r="L13" s="50" t="str">
        <f>[9]進行管理シート!G17</f>
        <v>■目標より遅れている</v>
      </c>
    </row>
    <row r="14" spans="1:12" ht="141.75" customHeight="1" x14ac:dyDescent="0.15">
      <c r="A14" s="75" t="s">
        <v>0</v>
      </c>
      <c r="B14" s="75"/>
      <c r="C14" s="53" t="str">
        <f>[1]進行管理シート!$G$12</f>
        <v>―</v>
      </c>
      <c r="D14" s="64" t="str">
        <f>[1]進行管理シート!$G$18</f>
        <v>調査結果に基づく適切な事業反映につなげる。</v>
      </c>
      <c r="E14" s="64" t="str">
        <f>[2]進行管理シート!G18</f>
        <v>番号制度開始による住民票等交付件数の減が予想されること、システム構築、導入、運用経費に多額の費用が掛かること。</v>
      </c>
      <c r="F14" s="64" t="str">
        <f>'[3]4進行管理シート③（済）'!G18</f>
        <v>特になし</v>
      </c>
      <c r="G14" s="64" t="str">
        <f>[4]進行管理シート!G18</f>
        <v>番号制度対応を優先
し検討が進んでいない。</v>
      </c>
      <c r="H14" s="64" t="str">
        <f>[5]進行管理シート!G18</f>
        <v>情報量と検索しやす
さ、見やすさの検討。</v>
      </c>
      <c r="I14" s="64" t="str">
        <f>'[6]７ﾄｰﾀﾙｺｽﾄ'!G18</f>
        <v>対象となる施設の絞り込みと人件費の算入方法。</v>
      </c>
      <c r="J14" s="64" t="s">
        <v>158</v>
      </c>
      <c r="K14" s="64" t="str">
        <f>[8]進行管理シート!G18</f>
        <v>いただいた意見は依然として、苦情がほとんどであるが、中には改善提案的な内容のものもある。</v>
      </c>
      <c r="L14" s="64" t="s">
        <v>159</v>
      </c>
    </row>
    <row r="15" spans="1:12" ht="126.75" customHeight="1" x14ac:dyDescent="0.15">
      <c r="A15" s="74" t="s">
        <v>4</v>
      </c>
      <c r="B15" s="75"/>
      <c r="C15" s="53" t="str">
        <f>[1]進行管理シート!$G$12</f>
        <v>―</v>
      </c>
      <c r="D15" s="53" t="str">
        <f>[1]進行管理シート!$G$19</f>
        <v>次期総合計画に反映できる準備を行う。</v>
      </c>
      <c r="E15" s="53" t="str">
        <f>[2]進行管理シート!G19</f>
        <v>実現の可能性、方策等を検討する。</v>
      </c>
      <c r="F15" s="53" t="str">
        <f>'[3]4進行管理シート③（済）'!G19</f>
        <v>クレジット収納準備完了。２９年４月より本格実施。</v>
      </c>
      <c r="G15" s="53" t="str">
        <f>[4]進行管理シート!G19</f>
        <v>マイナンバー制度（マ
イナポータル）の利用
開始に併せ、プッシュ
型の行政情報の提供
を検討。</v>
      </c>
      <c r="H15" s="53" t="str">
        <f>[5]進行管理シート!G19</f>
        <v>次期研修会において、
情報量、検索、見やす
さの整理を投げかける。</v>
      </c>
      <c r="I15" s="53" t="str">
        <f>'[6]７ﾄｰﾀﾙｺｽﾄ'!G19</f>
        <v>成果品を基に委託業
者と協議を行う。</v>
      </c>
      <c r="J15" s="53" t="str">
        <f>[7]進行管理シート!G19</f>
        <v>―</v>
      </c>
      <c r="K15" s="53" t="str">
        <f>[8]進行管理シート!G19</f>
        <v>引き続き、まちづくり等政策的な意見についても募えるよう周知を工夫する。</v>
      </c>
      <c r="L15" s="53" t="str">
        <f>[9]進行管理シート!G19</f>
        <v>事業・予算協議ごと
民間委託等可能性
を協議</v>
      </c>
    </row>
  </sheetData>
  <mergeCells count="9">
    <mergeCell ref="A8:A9"/>
    <mergeCell ref="A10:B13"/>
    <mergeCell ref="A14:B14"/>
    <mergeCell ref="A15:B15"/>
    <mergeCell ref="A3:B3"/>
    <mergeCell ref="A4:B4"/>
    <mergeCell ref="A5:B5"/>
    <mergeCell ref="A6:B6"/>
    <mergeCell ref="A7:B7"/>
  </mergeCells>
  <phoneticPr fontId="1"/>
  <pageMargins left="0.7" right="0.7" top="0.75" bottom="0.75" header="0.3" footer="0.3"/>
  <pageSetup paperSize="8"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Layout" topLeftCell="B1" zoomScale="70" zoomScaleNormal="80" zoomScalePageLayoutView="70" workbookViewId="0">
      <selection activeCell="D5" sqref="D5"/>
    </sheetView>
  </sheetViews>
  <sheetFormatPr defaultRowHeight="13.5" x14ac:dyDescent="0.15"/>
  <cols>
    <col min="1" max="1" width="9" style="39"/>
    <col min="2" max="2" width="11.5" style="39" customWidth="1"/>
    <col min="3" max="5" width="25.125" style="39" bestFit="1" customWidth="1"/>
    <col min="6" max="6" width="24.75" style="39" bestFit="1" customWidth="1"/>
    <col min="7" max="7" width="25.5" style="39" bestFit="1" customWidth="1"/>
    <col min="8" max="8" width="24.875" style="39" bestFit="1" customWidth="1"/>
    <col min="9" max="9" width="25.5" style="39" bestFit="1" customWidth="1"/>
    <col min="10" max="10" width="25" style="39" bestFit="1" customWidth="1"/>
    <col min="11" max="12" width="25.375" style="39" bestFit="1" customWidth="1"/>
    <col min="13" max="16384" width="9" style="39"/>
  </cols>
  <sheetData>
    <row r="1" spans="1:12" ht="17.25" x14ac:dyDescent="0.15">
      <c r="A1" s="1" t="s">
        <v>157</v>
      </c>
    </row>
    <row r="3" spans="1:12" ht="28.5" customHeight="1" x14ac:dyDescent="0.15">
      <c r="A3" s="77" t="s">
        <v>8</v>
      </c>
      <c r="B3" s="78"/>
      <c r="C3" s="44" t="s">
        <v>29</v>
      </c>
      <c r="D3" s="10" t="s">
        <v>32</v>
      </c>
      <c r="E3" s="41" t="s">
        <v>87</v>
      </c>
      <c r="F3" s="12" t="s">
        <v>88</v>
      </c>
      <c r="G3" s="41" t="s">
        <v>89</v>
      </c>
      <c r="H3" s="12" t="s">
        <v>90</v>
      </c>
      <c r="I3" s="41" t="s">
        <v>91</v>
      </c>
      <c r="J3" s="12" t="s">
        <v>92</v>
      </c>
      <c r="K3" s="41" t="s">
        <v>93</v>
      </c>
      <c r="L3" s="11" t="s">
        <v>40</v>
      </c>
    </row>
    <row r="4" spans="1:12" ht="18" customHeight="1" x14ac:dyDescent="0.15">
      <c r="A4" s="77" t="s">
        <v>9</v>
      </c>
      <c r="B4" s="78"/>
      <c r="C4" s="16" t="s">
        <v>31</v>
      </c>
      <c r="D4" s="17" t="s">
        <v>33</v>
      </c>
      <c r="E4" s="17" t="s">
        <v>33</v>
      </c>
      <c r="F4" s="17" t="s">
        <v>33</v>
      </c>
      <c r="G4" s="17" t="s">
        <v>33</v>
      </c>
      <c r="H4" s="17" t="s">
        <v>37</v>
      </c>
      <c r="I4" s="17" t="s">
        <v>37</v>
      </c>
      <c r="J4" s="30" t="s">
        <v>33</v>
      </c>
      <c r="K4" s="17" t="s">
        <v>31</v>
      </c>
      <c r="L4" s="17" t="s">
        <v>31</v>
      </c>
    </row>
    <row r="5" spans="1:12" ht="75.75" customHeight="1" x14ac:dyDescent="0.15">
      <c r="A5" s="76" t="s">
        <v>10</v>
      </c>
      <c r="B5" s="79"/>
      <c r="C5" s="18" t="s">
        <v>30</v>
      </c>
      <c r="D5" s="15" t="s">
        <v>135</v>
      </c>
      <c r="E5" s="15" t="s">
        <v>34</v>
      </c>
      <c r="F5" s="14" t="s">
        <v>35</v>
      </c>
      <c r="G5" s="14" t="s">
        <v>36</v>
      </c>
      <c r="H5" s="14" t="s">
        <v>136</v>
      </c>
      <c r="I5" s="18" t="s">
        <v>38</v>
      </c>
      <c r="J5" s="19" t="s">
        <v>39</v>
      </c>
      <c r="K5" s="14" t="s">
        <v>137</v>
      </c>
      <c r="L5" s="20" t="s">
        <v>138</v>
      </c>
    </row>
    <row r="6" spans="1:12" ht="33" customHeight="1" x14ac:dyDescent="0.15">
      <c r="A6" s="75" t="s">
        <v>11</v>
      </c>
      <c r="B6" s="75"/>
      <c r="C6" s="16" t="s">
        <v>127</v>
      </c>
      <c r="D6" s="21" t="s">
        <v>100</v>
      </c>
      <c r="E6" s="22" t="s">
        <v>49</v>
      </c>
      <c r="F6" s="16" t="s">
        <v>49</v>
      </c>
      <c r="G6" s="16" t="s">
        <v>19</v>
      </c>
      <c r="H6" s="16" t="s">
        <v>127</v>
      </c>
      <c r="I6" s="16" t="s">
        <v>66</v>
      </c>
      <c r="J6" s="71" t="s">
        <v>48</v>
      </c>
      <c r="K6" s="16" t="s">
        <v>127</v>
      </c>
      <c r="L6" s="16" t="s">
        <v>46</v>
      </c>
    </row>
    <row r="7" spans="1:12" ht="28.5" customHeight="1" x14ac:dyDescent="0.15">
      <c r="A7" s="80" t="s">
        <v>149</v>
      </c>
      <c r="B7" s="81"/>
      <c r="C7" s="17" t="str">
        <f>[10]進行管理シート!G11</f>
        <v>実施</v>
      </c>
      <c r="D7" s="17" t="str">
        <f>[11]進行管理シート!G11</f>
        <v>実施</v>
      </c>
      <c r="E7" s="25" t="str">
        <f>[12]進行管理シート!G11</f>
        <v>新適正化計画策定</v>
      </c>
      <c r="F7" s="17" t="str">
        <f>[13]進行管理シート!G11</f>
        <v>実施</v>
      </c>
      <c r="G7" s="17" t="str">
        <f>[14]進行管理シート!G11</f>
        <v>実施</v>
      </c>
      <c r="H7" s="17" t="str">
        <f>[15]進行管理シート!G11</f>
        <v>協議</v>
      </c>
      <c r="I7" s="17" t="str">
        <f>[16]進行管理シート!G11</f>
        <v>検討</v>
      </c>
      <c r="J7" s="17" t="str">
        <f>[17]進行管理シート!G11</f>
        <v>実施</v>
      </c>
      <c r="K7" s="17" t="str">
        <f>[18]進行管理シート!G11</f>
        <v>検討</v>
      </c>
      <c r="L7" s="17" t="str">
        <f>'[19]20予算編成'!G11</f>
        <v>実施</v>
      </c>
    </row>
    <row r="8" spans="1:12" ht="45.75" customHeight="1" x14ac:dyDescent="0.15">
      <c r="A8" s="74" t="s">
        <v>3</v>
      </c>
      <c r="B8" s="43" t="s">
        <v>7</v>
      </c>
      <c r="C8" s="53" t="str">
        <f>[10]進行管理シート!G12</f>
        <v>平成28年度ガイドラインを策定。</v>
      </c>
      <c r="D8" s="53" t="str">
        <f>[11]進行管理シート!G12</f>
        <v>評価制度の研究等</v>
      </c>
      <c r="E8" s="53" t="str">
        <f>[12]進行管理シート!G12</f>
        <v>―</v>
      </c>
      <c r="F8" s="53" t="str">
        <f>[13]進行管理シート!G12</f>
        <v>将来を見据えて技術
職確保。</v>
      </c>
      <c r="G8" s="53" t="str">
        <f>[14]進行管理シート!G12</f>
        <v>基本方針の見直しに着手。</v>
      </c>
      <c r="H8" s="53" t="str">
        <f>[15]進行管理シート!G12</f>
        <v>組織の現状の把握と
見直しの検討。</v>
      </c>
      <c r="I8" s="53" t="str">
        <f>[16]進行管理シート!G12</f>
        <v>内部統制システムにかかる研修等。</v>
      </c>
      <c r="J8" s="53" t="str">
        <f>[17]進行管理シート!G12</f>
        <v>行財政改革を実施に必要な人員の配置の検討。</v>
      </c>
      <c r="K8" s="53" t="str">
        <f>[18]進行管理シート!G12</f>
        <v>実施に向けた制度を設計する。</v>
      </c>
      <c r="L8" s="53" t="str">
        <f>'[19]20予算編成'!G12</f>
        <v>政策形成ヒアリング時に事業評価も含めて協議。</v>
      </c>
    </row>
    <row r="9" spans="1:12" ht="45" customHeight="1" x14ac:dyDescent="0.15">
      <c r="A9" s="75"/>
      <c r="B9" s="43" t="s">
        <v>6</v>
      </c>
      <c r="C9" s="63" t="str">
        <f>[10]進行管理シート!G13</f>
        <v>―</v>
      </c>
      <c r="D9" s="63" t="str">
        <f>[11]進行管理シート!G13</f>
        <v>先進自治体の研究等</v>
      </c>
      <c r="E9" s="63" t="str">
        <f>[12]進行管理シート!G13</f>
        <v>―</v>
      </c>
      <c r="F9" s="63" t="str">
        <f>[13]進行管理シート!G13</f>
        <v>保健師・保育士の確保。</v>
      </c>
      <c r="G9" s="63" t="str">
        <f>[14]進行管理シート!G13</f>
        <v>女性活躍法に基づく
「特定事業主行動計
画」を策定。</v>
      </c>
      <c r="H9" s="63" t="str">
        <f>[15]進行管理シート!G13</f>
        <v>関係課との協議
（意見交換の段階で停滞している）。</v>
      </c>
      <c r="I9" s="63" t="str">
        <f>[16]進行管理シート!G13</f>
        <v>―</v>
      </c>
      <c r="J9" s="63" t="str">
        <f>[17]進行管理シート!G13</f>
        <v>事務局（総務課）の繁忙により着手もできない。</v>
      </c>
      <c r="K9" s="63" t="str">
        <f>[18]進行管理シート!G13</f>
        <v>―</v>
      </c>
      <c r="L9" s="63" t="str">
        <f>'[19]20予算編成'!G13</f>
        <v>政策形成ヒアリング実施。</v>
      </c>
    </row>
    <row r="10" spans="1:12" ht="16.5" customHeight="1" x14ac:dyDescent="0.15">
      <c r="A10" s="74" t="s">
        <v>128</v>
      </c>
      <c r="B10" s="76"/>
      <c r="C10" s="54" t="str">
        <f>[10]進行管理シート!G14</f>
        <v>□取組全体が終了</v>
      </c>
      <c r="D10" s="54" t="str">
        <f>[11]進行管理シート!G14</f>
        <v>□取組全体が終了</v>
      </c>
      <c r="E10" s="68" t="str">
        <f>[12]進行管理シート!G14</f>
        <v>■取組全体が終了</v>
      </c>
      <c r="F10" s="48" t="str">
        <f>[13]進行管理シート!G14</f>
        <v>□取組全体が終了</v>
      </c>
      <c r="G10" s="61" t="str">
        <f>[14]進行管理シート!G14</f>
        <v>□取組全体が終了</v>
      </c>
      <c r="H10" s="54" t="str">
        <f>[15]進行管理シート!G14</f>
        <v>□取組全体が終了</v>
      </c>
      <c r="I10" s="54" t="str">
        <f>[16]進行管理シート!G14</f>
        <v>□取組全体が終了</v>
      </c>
      <c r="J10" s="54" t="str">
        <f>[17]進行管理シート!G14</f>
        <v>□取組全体が終了</v>
      </c>
      <c r="K10" s="54" t="str">
        <f>[18]進行管理シート!G14</f>
        <v>□取組全体が終了</v>
      </c>
      <c r="L10" s="48" t="str">
        <f>'[19]20予算編成'!G14</f>
        <v>□取組全体が終了</v>
      </c>
    </row>
    <row r="11" spans="1:12" ht="16.5" customHeight="1" x14ac:dyDescent="0.15">
      <c r="A11" s="74"/>
      <c r="B11" s="76"/>
      <c r="C11" s="55" t="str">
        <f>[10]進行管理シート!G15</f>
        <v>□目標以上進んでいる</v>
      </c>
      <c r="D11" s="55" t="str">
        <f>[11]進行管理シート!G15</f>
        <v>□目標以上進んでいる</v>
      </c>
      <c r="E11" s="69" t="str">
        <f>[12]進行管理シート!G15</f>
        <v>□目標以上進んでいる</v>
      </c>
      <c r="F11" s="49" t="str">
        <f>[13]進行管理シート!G15</f>
        <v>□目標以上進んでいる</v>
      </c>
      <c r="G11" s="47" t="str">
        <f>[14]進行管理シート!G15</f>
        <v>□目標以上進んでいる</v>
      </c>
      <c r="H11" s="55" t="str">
        <f>[15]進行管理シート!G15</f>
        <v>□目標以上進んでいる</v>
      </c>
      <c r="I11" s="55" t="str">
        <f>[16]進行管理シート!G15</f>
        <v>□目標以上進んでいる</v>
      </c>
      <c r="J11" s="55" t="str">
        <f>[17]進行管理シート!G15</f>
        <v>□目標以上進んでいる</v>
      </c>
      <c r="K11" s="55" t="str">
        <f>[18]進行管理シート!G15</f>
        <v>□目標以上進んでいる</v>
      </c>
      <c r="L11" s="49" t="str">
        <f>'[19]20予算編成'!G15</f>
        <v>□目標以上進んでいる</v>
      </c>
    </row>
    <row r="12" spans="1:12" ht="16.5" customHeight="1" x14ac:dyDescent="0.15">
      <c r="A12" s="74"/>
      <c r="B12" s="76"/>
      <c r="C12" s="55" t="str">
        <f>[10]進行管理シート!G16</f>
        <v>■目標どおり進んでいる</v>
      </c>
      <c r="D12" s="55" t="str">
        <f>[11]進行管理シート!G16</f>
        <v>□目標どおり進んでいる</v>
      </c>
      <c r="E12" s="69" t="str">
        <f>[12]進行管理シート!G16</f>
        <v>□目標どおり進んでいる</v>
      </c>
      <c r="F12" s="49" t="str">
        <f>[13]進行管理シート!G16</f>
        <v>□目標どおり進んでいる</v>
      </c>
      <c r="G12" s="47" t="str">
        <f>[14]進行管理シート!G16</f>
        <v>■目標どおり進んでいる</v>
      </c>
      <c r="H12" s="55" t="str">
        <f>[15]進行管理シート!G16</f>
        <v>■目標どおり進んでいる</v>
      </c>
      <c r="I12" s="55" t="str">
        <f>[16]進行管理シート!G16</f>
        <v>□目標どおり進んでいる</v>
      </c>
      <c r="J12" s="55" t="str">
        <f>[17]進行管理シート!G16</f>
        <v>□目標どおり進んでいる</v>
      </c>
      <c r="K12" s="55" t="str">
        <f>[18]進行管理シート!G16</f>
        <v>□目標どおり進んでいる</v>
      </c>
      <c r="L12" s="49" t="str">
        <f>'[19]20予算編成'!G16</f>
        <v>■目標どおり進んでいる</v>
      </c>
    </row>
    <row r="13" spans="1:12" ht="16.5" customHeight="1" x14ac:dyDescent="0.15">
      <c r="A13" s="74"/>
      <c r="B13" s="76"/>
      <c r="C13" s="56" t="str">
        <f>[10]進行管理シート!G17</f>
        <v>□目標より遅れている</v>
      </c>
      <c r="D13" s="56" t="str">
        <f>[11]進行管理シート!G17</f>
        <v>■目標より遅れている</v>
      </c>
      <c r="E13" s="70" t="str">
        <f>[12]進行管理シート!G17</f>
        <v>□目標より遅れている</v>
      </c>
      <c r="F13" s="50" t="str">
        <f>[13]進行管理シート!G17</f>
        <v>■目標より遅れている</v>
      </c>
      <c r="G13" s="62" t="str">
        <f>[14]進行管理シート!G17</f>
        <v>□目標より遅れている</v>
      </c>
      <c r="H13" s="56" t="str">
        <f>[15]進行管理シート!G17</f>
        <v>□目標より遅れている</v>
      </c>
      <c r="I13" s="56" t="str">
        <f>[16]進行管理シート!G17</f>
        <v>■目標より遅れている</v>
      </c>
      <c r="J13" s="56" t="str">
        <f>[17]進行管理シート!G17</f>
        <v>■目標より遅れている</v>
      </c>
      <c r="K13" s="56" t="str">
        <f>[18]進行管理シート!G17</f>
        <v>■目標より遅れている</v>
      </c>
      <c r="L13" s="50" t="str">
        <f>'[19]20予算編成'!G17</f>
        <v>□目標より遅れている</v>
      </c>
    </row>
    <row r="14" spans="1:12" ht="107.25" customHeight="1" x14ac:dyDescent="0.15">
      <c r="A14" s="75" t="s">
        <v>0</v>
      </c>
      <c r="B14" s="75"/>
      <c r="C14" s="64" t="str">
        <f>[10]進行管理シート!G18</f>
        <v>すべて段階において、住民参加を進めている。必要に応じてガイドラインの策定をおこなっている。</v>
      </c>
      <c r="D14" s="64" t="str">
        <f>[11]進行管理シート!G18</f>
        <v>評価技法のあり方など現行制度の改善。</v>
      </c>
      <c r="E14" s="60" t="str">
        <f>[12]進行管理シート!G18</f>
        <v>―</v>
      </c>
      <c r="F14" s="64" t="str">
        <f>[13]進行管理シート!G18</f>
        <v>土木職等の確保が難しい状況。</v>
      </c>
      <c r="G14" s="64" t="str">
        <f>[14]進行管理シート!G18</f>
        <v>研修参加者の確保。
（特に女性職員）</v>
      </c>
      <c r="H14" s="64" t="str">
        <f>[15]進行管理シート!G18</f>
        <v>大量の退職者をふまえ、住民に求められる効率的な組織。</v>
      </c>
      <c r="I14" s="64" t="str">
        <f>[16]進行管理シート!G18</f>
        <v>日々強化しているが事務分掌のシステム化は検討を行う。</v>
      </c>
      <c r="J14" s="64" t="str">
        <f>[17]進行管理シート!G18</f>
        <v>行財政改革に対する庁内の共通認識づくり。</v>
      </c>
      <c r="K14" s="64" t="str">
        <f>[18]進行管理シート!G18</f>
        <v>優先する施策があり未着手。</v>
      </c>
      <c r="L14" s="64" t="str">
        <f>'[19]20予算編成'!G18</f>
        <v>当初予算要求時の積算の精度が低い。</v>
      </c>
    </row>
    <row r="15" spans="1:12" ht="114.75" customHeight="1" x14ac:dyDescent="0.15">
      <c r="A15" s="74" t="s">
        <v>4</v>
      </c>
      <c r="B15" s="75"/>
      <c r="C15" s="53" t="str">
        <f>[10]進行管理シート!G19</f>
        <v>事例研究を進める。</v>
      </c>
      <c r="D15" s="53" t="str">
        <f>[11]進行管理シート!G19</f>
        <v>評価結果の給与等への活用検討～組合協議。</v>
      </c>
      <c r="E15" s="12" t="str">
        <f>[12]進行管理シート!G19</f>
        <v>―</v>
      </c>
      <c r="F15" s="53" t="str">
        <f>[13]進行管理シート!G19</f>
        <v>土木職等の確保が難しい状況にあることから建設センターへの派遣を検討</v>
      </c>
      <c r="G15" s="53" t="str">
        <f>[14]進行管理シート!G19</f>
        <v>アカデミー研修等への積極的参加。</v>
      </c>
      <c r="H15" s="53" t="str">
        <f>[15]進行管理シート!G19</f>
        <v>H30.4.1の新組織機構に向けた取組みの実行。</v>
      </c>
      <c r="I15" s="53" t="str">
        <f>[16]進行管理シート!G19</f>
        <v>組織機構の見直しに併せ、内部統制システムの検討。</v>
      </c>
      <c r="J15" s="53" t="str">
        <f>[17]進行管理シート!G19</f>
        <v>組織機構見直しと併せて検討。</v>
      </c>
      <c r="K15" s="53" t="str">
        <f>[18]進行管理シート!G19</f>
        <v>行政評価制度の事例研究、検討。</v>
      </c>
      <c r="L15" s="53" t="str">
        <f>'[19]20予算編成'!G19</f>
        <v>ｽｸﾗｯﾌﾟｱﾝﾄﾞﾋﾞﾙﾄﾞが行える事業整理の仕組みが必要。</v>
      </c>
    </row>
    <row r="16" spans="1:12" ht="18" customHeight="1" x14ac:dyDescent="0.15">
      <c r="E16" s="27" t="s">
        <v>101</v>
      </c>
    </row>
    <row r="17" spans="4:5" ht="18" customHeight="1" x14ac:dyDescent="0.15">
      <c r="D17" s="45"/>
      <c r="E17" s="28" t="s">
        <v>108</v>
      </c>
    </row>
    <row r="18" spans="4:5" ht="18" customHeight="1" x14ac:dyDescent="0.15">
      <c r="D18" s="45"/>
      <c r="E18" s="28" t="s">
        <v>109</v>
      </c>
    </row>
    <row r="19" spans="4:5" ht="18" customHeight="1" x14ac:dyDescent="0.15">
      <c r="E19" s="28" t="s">
        <v>102</v>
      </c>
    </row>
    <row r="20" spans="4:5" ht="18" customHeight="1" x14ac:dyDescent="0.15">
      <c r="E20" s="28" t="s">
        <v>103</v>
      </c>
    </row>
    <row r="21" spans="4:5" ht="18" customHeight="1" x14ac:dyDescent="0.15"/>
    <row r="22" spans="4:5" ht="18" customHeight="1" x14ac:dyDescent="0.15"/>
  </sheetData>
  <mergeCells count="9">
    <mergeCell ref="A8:A9"/>
    <mergeCell ref="A10:B13"/>
    <mergeCell ref="A14:B14"/>
    <mergeCell ref="A15:B15"/>
    <mergeCell ref="A3:B3"/>
    <mergeCell ref="A4:B4"/>
    <mergeCell ref="A5:B5"/>
    <mergeCell ref="A6:B6"/>
    <mergeCell ref="A7:B7"/>
  </mergeCells>
  <phoneticPr fontId="1"/>
  <pageMargins left="0.7" right="0.7" top="0.75" bottom="0.75" header="0.3" footer="0.3"/>
  <pageSetup paperSize="8"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WhiteSpace="0" view="pageLayout" topLeftCell="E1" zoomScale="70" zoomScaleNormal="90" zoomScalePageLayoutView="70" workbookViewId="0">
      <selection activeCell="F5" sqref="F5"/>
    </sheetView>
  </sheetViews>
  <sheetFormatPr defaultColWidth="7.875" defaultRowHeight="13.5" x14ac:dyDescent="0.15"/>
  <cols>
    <col min="1" max="1" width="7.875" style="39"/>
    <col min="2" max="2" width="11.5" style="39" customWidth="1"/>
    <col min="3" max="3" width="25.375" style="39" bestFit="1" customWidth="1"/>
    <col min="4" max="4" width="25.5" style="39" bestFit="1" customWidth="1"/>
    <col min="5" max="5" width="23" style="39" bestFit="1" customWidth="1"/>
    <col min="6" max="6" width="25" style="39" bestFit="1" customWidth="1"/>
    <col min="7" max="7" width="24.625" style="39" bestFit="1" customWidth="1"/>
    <col min="8" max="8" width="25.375" style="39" bestFit="1" customWidth="1"/>
    <col min="9" max="9" width="24.875" style="39" bestFit="1" customWidth="1"/>
    <col min="10" max="10" width="25" style="39" bestFit="1" customWidth="1"/>
    <col min="11" max="11" width="25.375" style="39" bestFit="1" customWidth="1"/>
    <col min="12" max="12" width="25.75" style="39" bestFit="1" customWidth="1"/>
    <col min="13" max="16384" width="7.875" style="39"/>
  </cols>
  <sheetData>
    <row r="1" spans="1:12" ht="17.25" x14ac:dyDescent="0.15">
      <c r="A1" s="1" t="str">
        <f>'進行管理シート  (2)'!A1</f>
        <v>H28下期　新・行財政改革推進プラン進行状況（平成29年3月末）</v>
      </c>
    </row>
    <row r="3" spans="1:12" ht="29.25" customHeight="1" x14ac:dyDescent="0.15">
      <c r="A3" s="77" t="s">
        <v>8</v>
      </c>
      <c r="B3" s="78"/>
      <c r="C3" s="9" t="s">
        <v>41</v>
      </c>
      <c r="D3" s="12" t="s">
        <v>77</v>
      </c>
      <c r="E3" s="40" t="s">
        <v>50</v>
      </c>
      <c r="F3" s="12" t="s">
        <v>78</v>
      </c>
      <c r="G3" s="41" t="s">
        <v>79</v>
      </c>
      <c r="H3" s="42" t="s">
        <v>55</v>
      </c>
      <c r="I3" s="8" t="s">
        <v>56</v>
      </c>
      <c r="J3" s="12" t="s">
        <v>80</v>
      </c>
      <c r="K3" s="41" t="s">
        <v>81</v>
      </c>
      <c r="L3" s="42" t="s">
        <v>61</v>
      </c>
    </row>
    <row r="4" spans="1:12" ht="18" customHeight="1" x14ac:dyDescent="0.15">
      <c r="A4" s="77" t="s">
        <v>9</v>
      </c>
      <c r="B4" s="78"/>
      <c r="C4" s="16" t="s">
        <v>31</v>
      </c>
      <c r="D4" s="17" t="s">
        <v>31</v>
      </c>
      <c r="E4" s="17" t="s">
        <v>33</v>
      </c>
      <c r="F4" s="17" t="s">
        <v>52</v>
      </c>
      <c r="G4" s="17" t="s">
        <v>31</v>
      </c>
      <c r="H4" s="17" t="s">
        <v>31</v>
      </c>
      <c r="I4" s="17" t="s">
        <v>57</v>
      </c>
      <c r="J4" s="30" t="s">
        <v>31</v>
      </c>
      <c r="K4" s="30" t="s">
        <v>31</v>
      </c>
      <c r="L4" s="17" t="s">
        <v>31</v>
      </c>
    </row>
    <row r="5" spans="1:12" ht="112.5" customHeight="1" x14ac:dyDescent="0.15">
      <c r="A5" s="76" t="s">
        <v>10</v>
      </c>
      <c r="B5" s="79"/>
      <c r="C5" s="18" t="s">
        <v>42</v>
      </c>
      <c r="D5" s="14" t="s">
        <v>43</v>
      </c>
      <c r="E5" s="15" t="s">
        <v>51</v>
      </c>
      <c r="F5" s="18" t="s">
        <v>53</v>
      </c>
      <c r="G5" s="20" t="s">
        <v>139</v>
      </c>
      <c r="H5" s="20" t="s">
        <v>140</v>
      </c>
      <c r="I5" s="14" t="s">
        <v>58</v>
      </c>
      <c r="J5" s="23" t="s">
        <v>59</v>
      </c>
      <c r="K5" s="20" t="s">
        <v>60</v>
      </c>
      <c r="L5" s="15" t="s">
        <v>62</v>
      </c>
    </row>
    <row r="6" spans="1:12" ht="24.75" customHeight="1" x14ac:dyDescent="0.15">
      <c r="A6" s="75" t="s">
        <v>11</v>
      </c>
      <c r="B6" s="75"/>
      <c r="C6" s="21" t="s">
        <v>45</v>
      </c>
      <c r="D6" s="21" t="s">
        <v>44</v>
      </c>
      <c r="E6" s="21" t="s">
        <v>47</v>
      </c>
      <c r="F6" s="24" t="s">
        <v>76</v>
      </c>
      <c r="G6" s="24" t="s">
        <v>54</v>
      </c>
      <c r="H6" s="21" t="s">
        <v>47</v>
      </c>
      <c r="I6" s="21" t="s">
        <v>127</v>
      </c>
      <c r="J6" s="21" t="s">
        <v>47</v>
      </c>
      <c r="K6" s="21" t="s">
        <v>48</v>
      </c>
      <c r="L6" s="25" t="s">
        <v>47</v>
      </c>
    </row>
    <row r="7" spans="1:12" ht="28.5" customHeight="1" x14ac:dyDescent="0.15">
      <c r="A7" s="80" t="str">
        <f>'進行管理シート  (2)'!A7:B7</f>
        <v>ﾌﾟﾗﾝにおける平成28年度下期の実施段階</v>
      </c>
      <c r="B7" s="81"/>
      <c r="C7" s="25" t="str">
        <f>[20]進行管理シート!G11</f>
        <v>実施</v>
      </c>
      <c r="D7" s="25" t="str">
        <f>[21]進行管理シート!$G11</f>
        <v>検討</v>
      </c>
      <c r="E7" s="25" t="str">
        <f>[22]進行管理シート!G11</f>
        <v>実施</v>
      </c>
      <c r="F7" s="25" t="str">
        <f>'[23]24進行管理シート①'!$G11</f>
        <v>実施</v>
      </c>
      <c r="G7" s="25" t="str">
        <f>'[24]25'!G11</f>
        <v>段階的実施</v>
      </c>
      <c r="H7" s="25" t="str">
        <f>'[25]26'!G11</f>
        <v>実施</v>
      </c>
      <c r="I7" s="25" t="s">
        <v>153</v>
      </c>
      <c r="J7" s="25" t="str">
        <f>[26]公共施設計画!G11</f>
        <v>実施</v>
      </c>
      <c r="K7" s="25" t="str">
        <f>'[27]29'!G11</f>
        <v>実施</v>
      </c>
      <c r="L7" s="25" t="str">
        <f>[28]補助金見直し!G11</f>
        <v>実施</v>
      </c>
    </row>
    <row r="8" spans="1:12" ht="48" customHeight="1" x14ac:dyDescent="0.15">
      <c r="A8" s="74" t="s">
        <v>3</v>
      </c>
      <c r="B8" s="43" t="s">
        <v>7</v>
      </c>
      <c r="C8" s="53" t="str">
        <f>[20]進行管理シート!G12</f>
        <v>職員提案制度による提案を募集。</v>
      </c>
      <c r="D8" s="53" t="str">
        <f>[21]進行管理シート!$G12</f>
        <v>現状を把握する。</v>
      </c>
      <c r="E8" s="53" t="str">
        <f>[22]進行管理シート!G12</f>
        <v>同係、同課内での事務量の平準化を推進</v>
      </c>
      <c r="F8" s="53" t="str">
        <f>'[23]24進行管理シート①'!$G12</f>
        <v>―</v>
      </c>
      <c r="G8" s="53" t="str">
        <f>'[24]25'!G12</f>
        <v>役場庁舎3階の一部蛍光灯をLED化する。</v>
      </c>
      <c r="H8" s="53" t="str">
        <f>'[25]26'!G12</f>
        <v>基準年度Ｈ２５年度
１０％削減</v>
      </c>
      <c r="I8" s="53" t="str">
        <f>[29]進行管理シート!G12</f>
        <v>―</v>
      </c>
      <c r="J8" s="53" t="str">
        <f>[26]公共施設計画!G12</f>
        <v>個別施設計画策定に向けた準備。</v>
      </c>
      <c r="K8" s="53" t="str">
        <f>'[27]29'!G12</f>
        <v>―</v>
      </c>
      <c r="L8" s="53" t="str">
        <f>[28]補助金見直し!G12</f>
        <v>財政援助の妥当性、要綱に基づく事務の適正執行確認。</v>
      </c>
    </row>
    <row r="9" spans="1:12" ht="57.75" customHeight="1" x14ac:dyDescent="0.15">
      <c r="A9" s="75"/>
      <c r="B9" s="43" t="s">
        <v>6</v>
      </c>
      <c r="C9" s="63" t="str">
        <f>[20]進行管理シート!G13</f>
        <v>4件（1人）の応募があり審査会を実施、庁議に報告。職員提案制度の見直しを行った。</v>
      </c>
      <c r="D9" s="63" t="str">
        <f>[21]進行管理シート!$G13</f>
        <v>―</v>
      </c>
      <c r="E9" s="63" t="str">
        <f>[22]進行管理シート!G13</f>
        <v>一部に時間外勤務が増えている状況</v>
      </c>
      <c r="F9" s="63" t="str">
        <f>'[23]24進行管理シート①'!$G13</f>
        <v>―</v>
      </c>
      <c r="G9" s="63" t="str">
        <f>'[24]25'!G13</f>
        <v>上記LED化完了。</v>
      </c>
      <c r="H9" s="63" t="str">
        <f>'[25]26'!G13</f>
        <v>基準年度25年度15.83％削減。</v>
      </c>
      <c r="I9" s="63" t="str">
        <f>[29]進行管理シート!G13</f>
        <v>―</v>
      </c>
      <c r="J9" s="63" t="str">
        <f>[26]公共施設計画!G13</f>
        <v>取組方法の検討。</v>
      </c>
      <c r="K9" s="63" t="str">
        <f>'[27]29'!G13</f>
        <v>削減台数１台。</v>
      </c>
      <c r="L9" s="63" t="str">
        <f>[28]補助金見直し!G13</f>
        <v>補助金交付要綱未整備のものについて、要綱整備に向けて助言を行った。</v>
      </c>
    </row>
    <row r="10" spans="1:12" ht="16.5" customHeight="1" x14ac:dyDescent="0.15">
      <c r="A10" s="74" t="s">
        <v>128</v>
      </c>
      <c r="B10" s="76"/>
      <c r="C10" s="68" t="str">
        <f>[20]進行管理シート!G14</f>
        <v>□取組全体が終了</v>
      </c>
      <c r="D10" s="68" t="str">
        <f>[21]進行管理シート!$G14</f>
        <v>□取組全体が終了</v>
      </c>
      <c r="E10" s="68" t="str">
        <f>[22]進行管理シート!G14</f>
        <v>□取組全体が終了</v>
      </c>
      <c r="F10" s="68" t="str">
        <f>'[23]24進行管理シート①'!$G14</f>
        <v>■取組全体が終了</v>
      </c>
      <c r="G10" s="68" t="str">
        <f>'[24]25'!G14</f>
        <v>□取組全体が終了</v>
      </c>
      <c r="H10" s="68" t="str">
        <f>'[25]26'!G14</f>
        <v>□取組全体が終了</v>
      </c>
      <c r="I10" s="68" t="str">
        <f>[29]進行管理シート!G14</f>
        <v>□取組全体が終了</v>
      </c>
      <c r="J10" s="68" t="str">
        <f>[26]公共施設計画!G14</f>
        <v>□取組全体が終了</v>
      </c>
      <c r="K10" s="68" t="str">
        <f>'[27]29'!G14</f>
        <v>□取組全体が終了</v>
      </c>
      <c r="L10" s="65" t="str">
        <f>[28]補助金見直し!G14</f>
        <v>□取組全体が終了</v>
      </c>
    </row>
    <row r="11" spans="1:12" ht="16.5" customHeight="1" x14ac:dyDescent="0.15">
      <c r="A11" s="74"/>
      <c r="B11" s="76"/>
      <c r="C11" s="69" t="str">
        <f>[20]進行管理シート!G15</f>
        <v>□目標以上進んでいる</v>
      </c>
      <c r="D11" s="69" t="str">
        <f>[21]進行管理シート!$G15</f>
        <v>□目標以上進んでいる</v>
      </c>
      <c r="E11" s="69" t="str">
        <f>[22]進行管理シート!G15</f>
        <v>□目標以上進んでいる</v>
      </c>
      <c r="F11" s="69" t="str">
        <f>'[23]24進行管理シート①'!$G15</f>
        <v>□目標以上進んでいる</v>
      </c>
      <c r="G11" s="69" t="str">
        <f>'[24]25'!G15</f>
        <v>□目標以上進んでいる</v>
      </c>
      <c r="H11" s="69" t="str">
        <f>'[25]26'!G15</f>
        <v>■目標以上進んでいる</v>
      </c>
      <c r="I11" s="69" t="str">
        <f>[29]進行管理シート!G15</f>
        <v>□目標以上進んでいる</v>
      </c>
      <c r="J11" s="69" t="str">
        <f>[26]公共施設計画!G15</f>
        <v>□目標以上進んでいる</v>
      </c>
      <c r="K11" s="69" t="str">
        <f>'[27]29'!G15</f>
        <v>□目標以上進んでいる</v>
      </c>
      <c r="L11" s="66" t="str">
        <f>[28]補助金見直し!G15</f>
        <v>□目標以上進んでいる</v>
      </c>
    </row>
    <row r="12" spans="1:12" ht="16.5" customHeight="1" x14ac:dyDescent="0.15">
      <c r="A12" s="74"/>
      <c r="B12" s="76"/>
      <c r="C12" s="69" t="str">
        <f>[20]進行管理シート!G16</f>
        <v>■目標どおり進んでいる</v>
      </c>
      <c r="D12" s="69" t="str">
        <f>[21]進行管理シート!$G16</f>
        <v>□目標どおり進んでいる</v>
      </c>
      <c r="E12" s="69" t="str">
        <f>[22]進行管理シート!G16</f>
        <v>□目標どおり進んでいる</v>
      </c>
      <c r="F12" s="69" t="str">
        <f>'[23]24進行管理シート①'!$G16</f>
        <v>□目標どおり進んでいる</v>
      </c>
      <c r="G12" s="69" t="str">
        <f>'[24]25'!G16</f>
        <v>■目標どおり進んでいる</v>
      </c>
      <c r="H12" s="69" t="str">
        <f>'[25]26'!G16</f>
        <v>□目標どおり進んでいる</v>
      </c>
      <c r="I12" s="69" t="str">
        <f>[29]進行管理シート!G16</f>
        <v>□目標どおり進んでいる</v>
      </c>
      <c r="J12" s="69" t="str">
        <f>[26]公共施設計画!G16</f>
        <v>■目標どおり進んでいる</v>
      </c>
      <c r="K12" s="69" t="str">
        <f>'[27]29'!G16</f>
        <v>□目標どおり進んでいる</v>
      </c>
      <c r="L12" s="66" t="str">
        <f>[28]補助金見直し!G16</f>
        <v>■目標どおり進んでいる</v>
      </c>
    </row>
    <row r="13" spans="1:12" ht="16.5" customHeight="1" x14ac:dyDescent="0.15">
      <c r="A13" s="74"/>
      <c r="B13" s="76"/>
      <c r="C13" s="70" t="str">
        <f>[20]進行管理シート!G17</f>
        <v>□目標より遅れている</v>
      </c>
      <c r="D13" s="70" t="str">
        <f>[21]進行管理シート!$G17</f>
        <v>■目標より遅れている</v>
      </c>
      <c r="E13" s="70" t="str">
        <f>[22]進行管理シート!G17</f>
        <v>■目標より遅れている</v>
      </c>
      <c r="F13" s="70" t="str">
        <f>'[23]24進行管理シート①'!$G17</f>
        <v>□目標より遅れている</v>
      </c>
      <c r="G13" s="70" t="str">
        <f>'[24]25'!G17</f>
        <v>□目標より遅れている</v>
      </c>
      <c r="H13" s="70" t="str">
        <f>'[25]26'!G17</f>
        <v>□目標より遅れている</v>
      </c>
      <c r="I13" s="70" t="str">
        <f>[29]進行管理シート!G17</f>
        <v>■目標より遅れている</v>
      </c>
      <c r="J13" s="70" t="str">
        <f>[26]公共施設計画!G17</f>
        <v>□目標より遅れている</v>
      </c>
      <c r="K13" s="70" t="str">
        <f>'[27]29'!G17</f>
        <v>■目標より遅れている</v>
      </c>
      <c r="L13" s="67" t="str">
        <f>[28]補助金見直し!G17</f>
        <v>□目標より遅れている</v>
      </c>
    </row>
    <row r="14" spans="1:12" ht="108.75" customHeight="1" x14ac:dyDescent="0.15">
      <c r="A14" s="75" t="s">
        <v>0</v>
      </c>
      <c r="B14" s="75"/>
      <c r="C14" s="64" t="str">
        <f>[20]進行管理シート!G18</f>
        <v>提案された案件の状況確認。</v>
      </c>
      <c r="D14" s="64" t="str">
        <f>[21]進行管理シート!$G18</f>
        <v>優先する施策があり未着手。</v>
      </c>
      <c r="E14" s="64" t="str">
        <f>[22]進行管理シート!G18</f>
        <v>所属長による業務量の把握と管理体制</v>
      </c>
      <c r="F14" s="64" t="str">
        <f>'[23]24進行管理シート①'!$G18</f>
        <v>―</v>
      </c>
      <c r="G14" s="64" t="str">
        <f>'[24]25'!G18</f>
        <v>―</v>
      </c>
      <c r="H14" s="64" t="str">
        <f>'[25]26'!G18</f>
        <v>―</v>
      </c>
      <c r="I14" s="64" t="str">
        <f>[29]進行管理シート!G18</f>
        <v>―</v>
      </c>
      <c r="J14" s="64" t="str">
        <f>[26]公共施設計画!G18</f>
        <v>全体の基本方針の策定は行った。今後施設の耐用年数にあわせて担当課と検討を行う。</v>
      </c>
      <c r="K14" s="64" t="str">
        <f>'[27]29'!G18</f>
        <v>旅費等の削減や町内の個別訪問の増加により一概に削減をすることが困難な状況。</v>
      </c>
      <c r="L14" s="64" t="str">
        <f>[28]補助金見直し!G18</f>
        <v>補助金の目的、金額等についての時代や団体の活動内容との整合性の確認。</v>
      </c>
    </row>
    <row r="15" spans="1:12" ht="113.25" customHeight="1" x14ac:dyDescent="0.15">
      <c r="A15" s="74" t="s">
        <v>4</v>
      </c>
      <c r="B15" s="75"/>
      <c r="C15" s="53" t="str">
        <f>[20]進行管理シート!G19</f>
        <v>定期的な職員提案の募集を提示。</v>
      </c>
      <c r="D15" s="53" t="str">
        <f>[21]進行管理シート!$G19</f>
        <v>現状把握の準備。</v>
      </c>
      <c r="E15" s="53" t="str">
        <f>[22]進行管理シート!G19</f>
        <v>・人事配置等の検討
・業務内容の精査による業務フロー見直し</v>
      </c>
      <c r="F15" s="53" t="str">
        <f>'[23]24進行管理シート①'!$G19</f>
        <v>H28年4月からコンビ
ニ収納開始による収
納状況により再契約
を検討(H30）。</v>
      </c>
      <c r="G15" s="53" t="str">
        <f>'[24]25'!G19</f>
        <v>―</v>
      </c>
      <c r="H15" s="53" t="str">
        <f>'[25]26'!G19</f>
        <v>―</v>
      </c>
      <c r="I15" s="53" t="str">
        <f>[29]進行管理シート!G19</f>
        <v>各課において管理徹底している。</v>
      </c>
      <c r="J15" s="53" t="str">
        <f>[26]公共施設計画!G19</f>
        <v>複合化の検討。</v>
      </c>
      <c r="K15" s="53" t="str">
        <f>'[27]29'!G19</f>
        <v>必要台数の把握</v>
      </c>
      <c r="L15" s="53" t="str">
        <f>[28]補助金見直し!G19</f>
        <v>社会情勢や団体活動の実態に見合った補助金額の設定を要請する。</v>
      </c>
    </row>
    <row r="16" spans="1:12" ht="18" customHeight="1" x14ac:dyDescent="0.15">
      <c r="E16" s="27" t="s">
        <v>110</v>
      </c>
      <c r="H16" s="27" t="s">
        <v>110</v>
      </c>
      <c r="K16" s="27" t="s">
        <v>110</v>
      </c>
    </row>
    <row r="17" spans="5:11" ht="18" customHeight="1" x14ac:dyDescent="0.15">
      <c r="E17" s="28" t="s">
        <v>106</v>
      </c>
      <c r="H17" s="28" t="s">
        <v>111</v>
      </c>
      <c r="K17" s="28" t="s">
        <v>115</v>
      </c>
    </row>
    <row r="18" spans="5:11" ht="18" customHeight="1" x14ac:dyDescent="0.15">
      <c r="E18" s="35" t="s">
        <v>107</v>
      </c>
      <c r="H18" s="28" t="s">
        <v>112</v>
      </c>
      <c r="K18" s="28" t="s">
        <v>117</v>
      </c>
    </row>
    <row r="19" spans="5:11" ht="18" customHeight="1" x14ac:dyDescent="0.15">
      <c r="E19" s="36" t="s">
        <v>104</v>
      </c>
      <c r="H19" s="28" t="s">
        <v>113</v>
      </c>
      <c r="K19" s="28" t="s">
        <v>116</v>
      </c>
    </row>
    <row r="20" spans="5:11" x14ac:dyDescent="0.15">
      <c r="E20" s="36" t="s">
        <v>105</v>
      </c>
      <c r="H20" s="28" t="s">
        <v>114</v>
      </c>
      <c r="K20" s="28" t="s">
        <v>114</v>
      </c>
    </row>
    <row r="21" spans="5:11" x14ac:dyDescent="0.15">
      <c r="E21" s="37"/>
    </row>
    <row r="22" spans="5:11" x14ac:dyDescent="0.15">
      <c r="E22" s="39" t="s">
        <v>145</v>
      </c>
    </row>
    <row r="23" spans="5:11" x14ac:dyDescent="0.15">
      <c r="E23" s="39" t="s">
        <v>146</v>
      </c>
    </row>
    <row r="24" spans="5:11" x14ac:dyDescent="0.15">
      <c r="E24" s="39" t="s">
        <v>147</v>
      </c>
    </row>
  </sheetData>
  <mergeCells count="9">
    <mergeCell ref="A8:A9"/>
    <mergeCell ref="A10:B13"/>
    <mergeCell ref="A14:B14"/>
    <mergeCell ref="A15:B15"/>
    <mergeCell ref="A3:B3"/>
    <mergeCell ref="A4:B4"/>
    <mergeCell ref="A5:B5"/>
    <mergeCell ref="A6:B6"/>
    <mergeCell ref="A7:B7"/>
  </mergeCells>
  <phoneticPr fontId="1"/>
  <pageMargins left="0.7" right="0.7" top="0.75" bottom="0.75" header="0.3" footer="0.3"/>
  <pageSetup paperSize="8"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WhiteSpace="0" view="pageLayout" zoomScale="70" zoomScaleNormal="80" zoomScalePageLayoutView="70" workbookViewId="0">
      <selection activeCell="C5" sqref="C5"/>
    </sheetView>
  </sheetViews>
  <sheetFormatPr defaultColWidth="9" defaultRowHeight="13.5" x14ac:dyDescent="0.15"/>
  <cols>
    <col min="2" max="2" width="11.5" customWidth="1"/>
    <col min="3" max="3" width="24.625" bestFit="1" customWidth="1"/>
    <col min="4" max="4" width="25.25" bestFit="1" customWidth="1"/>
    <col min="5" max="5" width="25.5" bestFit="1" customWidth="1"/>
    <col min="6" max="6" width="23.875" bestFit="1" customWidth="1"/>
    <col min="7" max="7" width="25" bestFit="1" customWidth="1"/>
    <col min="8" max="8" width="25.75" bestFit="1" customWidth="1"/>
    <col min="9" max="10" width="25.5" bestFit="1" customWidth="1"/>
  </cols>
  <sheetData>
    <row r="1" spans="1:14" ht="17.25" x14ac:dyDescent="0.15">
      <c r="A1" s="1" t="str">
        <f>'進行管理シート  (3)'!A1</f>
        <v>H28下期　新・行財政改革推進プラン進行状況（平成29年3月末）</v>
      </c>
      <c r="B1" s="39"/>
      <c r="C1" s="39"/>
      <c r="D1" s="39"/>
      <c r="E1" s="39"/>
    </row>
    <row r="3" spans="1:14" ht="28.5" customHeight="1" x14ac:dyDescent="0.15">
      <c r="A3" s="85" t="s">
        <v>8</v>
      </c>
      <c r="B3" s="86"/>
      <c r="C3" s="4" t="s">
        <v>63</v>
      </c>
      <c r="D3" s="10" t="s">
        <v>120</v>
      </c>
      <c r="E3" s="11" t="s">
        <v>82</v>
      </c>
      <c r="F3" s="6" t="s">
        <v>83</v>
      </c>
      <c r="G3" s="7" t="s">
        <v>84</v>
      </c>
      <c r="H3" s="6" t="s">
        <v>85</v>
      </c>
      <c r="I3" s="7" t="s">
        <v>86</v>
      </c>
      <c r="J3" s="10" t="s">
        <v>155</v>
      </c>
    </row>
    <row r="4" spans="1:14" ht="18" customHeight="1" x14ac:dyDescent="0.15">
      <c r="A4" s="85" t="s">
        <v>9</v>
      </c>
      <c r="B4" s="86"/>
      <c r="C4" s="4" t="s">
        <v>64</v>
      </c>
      <c r="D4" s="2" t="s">
        <v>52</v>
      </c>
      <c r="E4" s="2" t="s">
        <v>52</v>
      </c>
      <c r="F4" s="2" t="s">
        <v>31</v>
      </c>
      <c r="G4" s="2" t="s">
        <v>31</v>
      </c>
      <c r="H4" s="2" t="s">
        <v>31</v>
      </c>
      <c r="I4" s="2" t="s">
        <v>75</v>
      </c>
      <c r="J4" s="5" t="s">
        <v>31</v>
      </c>
    </row>
    <row r="5" spans="1:14" ht="129.75" customHeight="1" x14ac:dyDescent="0.15">
      <c r="A5" s="84" t="s">
        <v>10</v>
      </c>
      <c r="B5" s="87"/>
      <c r="C5" s="26" t="s">
        <v>65</v>
      </c>
      <c r="D5" s="18" t="s">
        <v>141</v>
      </c>
      <c r="E5" s="18" t="s">
        <v>142</v>
      </c>
      <c r="F5" s="15" t="s">
        <v>67</v>
      </c>
      <c r="G5" s="14" t="s">
        <v>68</v>
      </c>
      <c r="H5" s="18" t="s">
        <v>70</v>
      </c>
      <c r="I5" s="14" t="s">
        <v>143</v>
      </c>
      <c r="J5" s="73" t="s">
        <v>144</v>
      </c>
    </row>
    <row r="6" spans="1:14" ht="31.5" customHeight="1" x14ac:dyDescent="0.15">
      <c r="A6" s="83" t="s">
        <v>11</v>
      </c>
      <c r="B6" s="83"/>
      <c r="C6" s="16" t="s">
        <v>47</v>
      </c>
      <c r="D6" s="21" t="s">
        <v>46</v>
      </c>
      <c r="E6" s="21" t="s">
        <v>66</v>
      </c>
      <c r="F6" s="21" t="s">
        <v>48</v>
      </c>
      <c r="G6" s="21" t="s">
        <v>69</v>
      </c>
      <c r="H6" s="21" t="s">
        <v>125</v>
      </c>
      <c r="I6" s="21" t="s">
        <v>126</v>
      </c>
      <c r="J6" s="21" t="s">
        <v>71</v>
      </c>
    </row>
    <row r="7" spans="1:14" ht="27" customHeight="1" x14ac:dyDescent="0.15">
      <c r="A7" s="88" t="str">
        <f>'進行管理シート  (3)'!A7:B7</f>
        <v>ﾌﾟﾗﾝにおける平成28年度下期の実施段階</v>
      </c>
      <c r="B7" s="89"/>
      <c r="C7" s="17" t="str">
        <f>[30]進行管理シート!G11</f>
        <v>実施</v>
      </c>
      <c r="D7" s="25" t="str">
        <f>'[31]32進行管理シート（済）'!G11</f>
        <v>実施</v>
      </c>
      <c r="E7" s="25" t="str">
        <f>'[32]33進行管理シート（済）'!F11</f>
        <v>検討</v>
      </c>
      <c r="F7" s="25" t="str">
        <f>'[33]34'!G11</f>
        <v>準備</v>
      </c>
      <c r="G7" s="25" t="str">
        <f>[34]進行管理シート!G11</f>
        <v>随時実施</v>
      </c>
      <c r="H7" s="25" t="str">
        <f>'[35]36'!G11</f>
        <v>検討、実施</v>
      </c>
      <c r="I7" s="25" t="str">
        <f>'[36]37'!G11</f>
        <v>検討、実施</v>
      </c>
      <c r="J7" s="25" t="str">
        <f>'[37]38'!G11</f>
        <v>随時実施</v>
      </c>
    </row>
    <row r="8" spans="1:14" ht="49.5" customHeight="1" x14ac:dyDescent="0.15">
      <c r="A8" s="82" t="s">
        <v>3</v>
      </c>
      <c r="B8" s="3" t="s">
        <v>7</v>
      </c>
      <c r="C8" s="52" t="str">
        <f>[30]進行管理シート!G12</f>
        <v>本格実施。</v>
      </c>
      <c r="D8" s="53" t="str">
        <f>'[31]32進行管理シート（済）'!G12</f>
        <v>私債権条例施行により滞納整理を行い、滞納額を減額する。</v>
      </c>
      <c r="E8" s="53" t="str">
        <f>'[32]33進行管理シート（済）'!F12</f>
        <v>住民・議会への説明。（全員協議会・住民説明会）。</v>
      </c>
      <c r="F8" s="53" t="str">
        <f>'[33]34'!G12</f>
        <v>募集準備</v>
      </c>
      <c r="G8" s="53" t="str">
        <f>[34]進行管理シート!G12</f>
        <v>広告掲載の印刷物
の随時作成。</v>
      </c>
      <c r="H8" s="53" t="str">
        <f>'[35]36'!G12</f>
        <v>見直しを実施する。</v>
      </c>
      <c r="I8" s="53" t="str">
        <f>'[36]37'!G12</f>
        <v>見直しの検討を行う。</v>
      </c>
      <c r="J8" s="53" t="str">
        <f>'[37]38'!G12</f>
        <v>引き続き実施していく</v>
      </c>
    </row>
    <row r="9" spans="1:14" ht="51" customHeight="1" x14ac:dyDescent="0.15">
      <c r="A9" s="83"/>
      <c r="B9" s="3" t="s">
        <v>6</v>
      </c>
      <c r="C9" s="63" t="str">
        <f>[30]進行管理シート!G13</f>
        <v>新基準額による敬老金の支給を実施。</v>
      </c>
      <c r="D9" s="63" t="str">
        <f>'[31]32進行管理シート（済）'!G13</f>
        <v>―</v>
      </c>
      <c r="E9" s="63" t="str">
        <f>'[32]33進行管理シート（済）'!F13</f>
        <v>該当者の抽出中</v>
      </c>
      <c r="F9" s="63" t="str">
        <f>'[33]34'!G13</f>
        <v>導入検討が整わず。</v>
      </c>
      <c r="G9" s="63" t="str">
        <f>[34]進行管理シート!G13</f>
        <v>各課で対応。</v>
      </c>
      <c r="H9" s="63" t="str">
        <f>'[35]36'!G13</f>
        <v>―</v>
      </c>
      <c r="I9" s="63" t="str">
        <f>'[36]37'!G13</f>
        <v>―</v>
      </c>
      <c r="J9" s="63" t="str">
        <f>'[37]38'!G13</f>
        <v>未利用地1箇所の処分を実施</v>
      </c>
      <c r="N9" s="72"/>
    </row>
    <row r="10" spans="1:14" ht="16.5" customHeight="1" x14ac:dyDescent="0.15">
      <c r="A10" s="82" t="s">
        <v>5</v>
      </c>
      <c r="B10" s="84"/>
      <c r="C10" s="54" t="str">
        <f>[30]進行管理シート!G14</f>
        <v>■取組全体が終了</v>
      </c>
      <c r="D10" s="68" t="str">
        <f>'[31]32進行管理シート（済）'!G14</f>
        <v>□取組全体が終了</v>
      </c>
      <c r="E10" s="68" t="str">
        <f>'[32]33進行管理シート（済）'!F14</f>
        <v>□取組全体が終了</v>
      </c>
      <c r="F10" s="68" t="str">
        <f>'[33]34'!G14</f>
        <v>□取組全体が終了</v>
      </c>
      <c r="G10" s="68" t="str">
        <f>[34]進行管理シート!G14</f>
        <v>□取組全体が終了</v>
      </c>
      <c r="H10" s="68" t="str">
        <f>'[35]36'!G14</f>
        <v>□取組全体が終了</v>
      </c>
      <c r="I10" s="68" t="str">
        <f>'[36]37'!G14</f>
        <v>□取組全体が終了</v>
      </c>
      <c r="J10" s="65" t="str">
        <f>'[37]38'!G14</f>
        <v>□取組全体が終了</v>
      </c>
    </row>
    <row r="11" spans="1:14" ht="16.5" customHeight="1" x14ac:dyDescent="0.15">
      <c r="A11" s="82"/>
      <c r="B11" s="84"/>
      <c r="C11" s="55" t="str">
        <f>[30]進行管理シート!G15</f>
        <v>□目標以上進んでいる</v>
      </c>
      <c r="D11" s="69" t="str">
        <f>'[31]32進行管理シート（済）'!G15</f>
        <v>□目標以上進んでいる</v>
      </c>
      <c r="E11" s="69" t="str">
        <f>'[32]33進行管理シート（済）'!F15</f>
        <v>□目標以上進んでいる</v>
      </c>
      <c r="F11" s="69" t="str">
        <f>'[33]34'!G15</f>
        <v>□目標以上進んでいる</v>
      </c>
      <c r="G11" s="69" t="str">
        <f>[34]進行管理シート!G15</f>
        <v>□目標以上進んでいる</v>
      </c>
      <c r="H11" s="69" t="str">
        <f>'[35]36'!G15</f>
        <v>□目標以上進んでいる</v>
      </c>
      <c r="I11" s="69" t="str">
        <f>'[36]37'!G15</f>
        <v>□目標以上進んでいる</v>
      </c>
      <c r="J11" s="66" t="str">
        <f>'[37]38'!G15</f>
        <v>□目標以上進んでいる</v>
      </c>
    </row>
    <row r="12" spans="1:14" ht="16.5" customHeight="1" x14ac:dyDescent="0.15">
      <c r="A12" s="82"/>
      <c r="B12" s="84"/>
      <c r="C12" s="55" t="str">
        <f>[30]進行管理シート!G16</f>
        <v>□目標どおり進んでいる</v>
      </c>
      <c r="D12" s="69" t="str">
        <f>'[31]32進行管理シート（済）'!G16</f>
        <v>□目標どおり進んでいる</v>
      </c>
      <c r="E12" s="69" t="str">
        <f>'[32]33進行管理シート（済）'!F16</f>
        <v>□目標どおり進んでいる</v>
      </c>
      <c r="F12" s="69" t="str">
        <f>'[33]34'!G16</f>
        <v>□目標どおり進んでいる</v>
      </c>
      <c r="G12" s="69" t="str">
        <f>[34]進行管理シート!G16</f>
        <v>■目標どおり進んでいる</v>
      </c>
      <c r="H12" s="69" t="str">
        <f>'[35]36'!G16</f>
        <v>■目標どおり進んでいる</v>
      </c>
      <c r="I12" s="69" t="str">
        <f>'[36]37'!G16</f>
        <v>□目標どおり進んでいる</v>
      </c>
      <c r="J12" s="66" t="str">
        <f>'[37]38'!G16</f>
        <v>■目標どおり進んでいる</v>
      </c>
    </row>
    <row r="13" spans="1:14" ht="16.5" customHeight="1" x14ac:dyDescent="0.15">
      <c r="A13" s="82"/>
      <c r="B13" s="84"/>
      <c r="C13" s="56" t="str">
        <f>[30]進行管理シート!G17</f>
        <v>□目標より遅れている</v>
      </c>
      <c r="D13" s="70" t="str">
        <f>'[31]32進行管理シート（済）'!G17</f>
        <v>■目標より遅れている</v>
      </c>
      <c r="E13" s="70" t="str">
        <f>'[32]33進行管理シート（済）'!F17</f>
        <v>■目標より遅れている</v>
      </c>
      <c r="F13" s="70" t="str">
        <f>'[33]34'!G17</f>
        <v>■目標より遅れている</v>
      </c>
      <c r="G13" s="70" t="str">
        <f>[34]進行管理シート!G17</f>
        <v>□目標より遅れている</v>
      </c>
      <c r="H13" s="70" t="str">
        <f>'[35]36'!G17</f>
        <v>□目標より遅れている</v>
      </c>
      <c r="I13" s="70" t="str">
        <f>'[36]37'!G17</f>
        <v>■目標より遅れている</v>
      </c>
      <c r="J13" s="67" t="str">
        <f>'[37]38'!G17</f>
        <v>□目標より遅れている</v>
      </c>
    </row>
    <row r="14" spans="1:14" ht="92.25" customHeight="1" x14ac:dyDescent="0.15">
      <c r="A14" s="83" t="s">
        <v>0</v>
      </c>
      <c r="B14" s="83"/>
      <c r="C14" s="51" t="str">
        <f>[30]進行管理シート!G18</f>
        <v>―</v>
      </c>
      <c r="D14" s="64" t="str">
        <f>'[31]32進行管理シート（済）'!G18</f>
        <v>それぞれの条例規則における私債権の管理状況と私債権管理条例との整合性や調整が必要。</v>
      </c>
      <c r="E14" s="64" t="str">
        <f>'[32]33進行管理シート（済）'!F18</f>
        <v>様々な形態がみられる介在農地に対する統一的な対応。</v>
      </c>
      <c r="F14" s="64" t="str">
        <f>'[33]34'!G18</f>
        <v>対象施設の検討。</v>
      </c>
      <c r="G14" s="64" t="str">
        <f>[34]進行管理シート!G18</f>
        <v>―</v>
      </c>
      <c r="H14" s="64" t="s">
        <v>154</v>
      </c>
      <c r="I14" s="64" t="str">
        <f>'[36]37'!G18</f>
        <v>減免規定を統一した場合、利用減による収入減となる懸念がある。</v>
      </c>
      <c r="J14" s="64" t="str">
        <f>'[37]38'!G18</f>
        <v>―</v>
      </c>
    </row>
    <row r="15" spans="1:14" ht="96" customHeight="1" x14ac:dyDescent="0.15">
      <c r="A15" s="82" t="s">
        <v>4</v>
      </c>
      <c r="B15" s="83"/>
      <c r="C15" s="52" t="str">
        <f>[30]進行管理シート!G19</f>
        <v>―</v>
      </c>
      <c r="D15" s="53" t="str">
        <f>'[31]32進行管理シート（済）'!G19</f>
        <v>私債権管理条例の是非について再検討。</v>
      </c>
      <c r="E15" s="53" t="str">
        <f>'[32]33進行管理シート（済）'!F19</f>
        <v>議会への説明（全員協議会）及び関係課との協議。</v>
      </c>
      <c r="F15" s="53" t="str">
        <f>'[33]34'!G19</f>
        <v>広告媒体の検討。</v>
      </c>
      <c r="G15" s="53" t="str">
        <f>[34]進行管理シート!G19</f>
        <v>―</v>
      </c>
      <c r="H15" s="53" t="str">
        <f>'[35]36'!G19</f>
        <v>消費税率の改正や社会情勢の変化に応じて関係課と検討する。</v>
      </c>
      <c r="I15" s="53" t="str">
        <f>'[36]37'!G19</f>
        <v>目標年度を平成29年度とし、検討。</v>
      </c>
      <c r="J15" s="53" t="str">
        <f>'[37]38'!G19</f>
        <v>―</v>
      </c>
    </row>
    <row r="16" spans="1:14" ht="18" customHeight="1" x14ac:dyDescent="0.15">
      <c r="C16" s="27" t="s">
        <v>118</v>
      </c>
      <c r="G16" s="27" t="s">
        <v>121</v>
      </c>
    </row>
    <row r="17" spans="3:7" ht="18" customHeight="1" x14ac:dyDescent="0.15">
      <c r="C17" s="27" t="s">
        <v>124</v>
      </c>
      <c r="G17" s="28" t="s">
        <v>122</v>
      </c>
    </row>
    <row r="18" spans="3:7" ht="18" customHeight="1" x14ac:dyDescent="0.15">
      <c r="C18" s="27"/>
      <c r="G18" s="28" t="s">
        <v>123</v>
      </c>
    </row>
    <row r="19" spans="3:7" ht="18" customHeight="1" x14ac:dyDescent="0.15"/>
    <row r="20" spans="3:7" ht="18" customHeight="1" x14ac:dyDescent="0.15"/>
    <row r="21" spans="3:7" ht="18" customHeight="1" x14ac:dyDescent="0.15"/>
  </sheetData>
  <mergeCells count="9">
    <mergeCell ref="A8:A9"/>
    <mergeCell ref="A10:B13"/>
    <mergeCell ref="A14:B14"/>
    <mergeCell ref="A15:B15"/>
    <mergeCell ref="A3:B3"/>
    <mergeCell ref="A4:B4"/>
    <mergeCell ref="A5:B5"/>
    <mergeCell ref="A6:B6"/>
    <mergeCell ref="A7:B7"/>
  </mergeCells>
  <phoneticPr fontId="1"/>
  <pageMargins left="0.7" right="0.7" top="0.75" bottom="0.75" header="0.3" footer="0.3"/>
  <pageSetup paperSize="8"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進行管理シート (1)</vt:lpstr>
      <vt:lpstr>進行管理シート  (2)</vt:lpstr>
      <vt:lpstr>進行管理シート  (3)</vt:lpstr>
      <vt:lpstr>進行管理シート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泰伸</dc:creator>
  <cp:lastModifiedBy>樋口　大</cp:lastModifiedBy>
  <cp:lastPrinted>2017-08-31T06:18:39Z</cp:lastPrinted>
  <dcterms:created xsi:type="dcterms:W3CDTF">2014-05-21T04:22:17Z</dcterms:created>
  <dcterms:modified xsi:type="dcterms:W3CDTF">2017-08-31T06:18:43Z</dcterms:modified>
</cp:coreProperties>
</file>